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84 Cejl 49 - BOURACÍ PRÁCE V BYTECH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Naklady'!$A$1:$Y$13</definedName>
    <definedName name="_xlnm.Print_Area" localSheetId="4">'01 1 Pol'!$A$1:$Y$434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433" i="13"/>
  <c r="BA68" i="13"/>
  <c r="G8" i="13"/>
  <c r="M8" i="13"/>
  <c r="O8" i="13"/>
  <c r="Q8" i="13"/>
  <c r="V8" i="13"/>
  <c r="G9" i="13"/>
  <c r="I9" i="13"/>
  <c r="I8" i="13" s="1"/>
  <c r="K9" i="13"/>
  <c r="K8" i="13" s="1"/>
  <c r="M9" i="13"/>
  <c r="O9" i="13"/>
  <c r="Q9" i="13"/>
  <c r="V9" i="13"/>
  <c r="G27" i="13"/>
  <c r="K27" i="13"/>
  <c r="Q27" i="13"/>
  <c r="V27" i="13"/>
  <c r="G28" i="13"/>
  <c r="M28" i="13" s="1"/>
  <c r="M27" i="13" s="1"/>
  <c r="I28" i="13"/>
  <c r="I27" i="13" s="1"/>
  <c r="K28" i="13"/>
  <c r="O28" i="13"/>
  <c r="O27" i="13" s="1"/>
  <c r="Q28" i="13"/>
  <c r="V28" i="13"/>
  <c r="G45" i="13"/>
  <c r="I45" i="13"/>
  <c r="K45" i="13"/>
  <c r="O45" i="13"/>
  <c r="G46" i="13"/>
  <c r="I46" i="13"/>
  <c r="K46" i="13"/>
  <c r="M46" i="13"/>
  <c r="M45" i="13" s="1"/>
  <c r="O46" i="13"/>
  <c r="Q46" i="13"/>
  <c r="Q45" i="13" s="1"/>
  <c r="V46" i="13"/>
  <c r="V45" i="13" s="1"/>
  <c r="G67" i="13"/>
  <c r="I67" i="13"/>
  <c r="K67" i="13"/>
  <c r="M67" i="13"/>
  <c r="O67" i="13"/>
  <c r="Q67" i="13"/>
  <c r="Q66" i="13" s="1"/>
  <c r="V67" i="13"/>
  <c r="G70" i="13"/>
  <c r="G66" i="13" s="1"/>
  <c r="I70" i="13"/>
  <c r="K70" i="13"/>
  <c r="M70" i="13"/>
  <c r="O70" i="13"/>
  <c r="Q70" i="13"/>
  <c r="V70" i="13"/>
  <c r="V66" i="13" s="1"/>
  <c r="G87" i="13"/>
  <c r="I87" i="13"/>
  <c r="K87" i="13"/>
  <c r="M87" i="13"/>
  <c r="O87" i="13"/>
  <c r="Q87" i="13"/>
  <c r="V87" i="13"/>
  <c r="G104" i="13"/>
  <c r="M104" i="13" s="1"/>
  <c r="M66" i="13" s="1"/>
  <c r="I104" i="13"/>
  <c r="K104" i="13"/>
  <c r="O104" i="13"/>
  <c r="Q104" i="13"/>
  <c r="V104" i="13"/>
  <c r="G121" i="13"/>
  <c r="M121" i="13" s="1"/>
  <c r="I121" i="13"/>
  <c r="I66" i="13" s="1"/>
  <c r="K121" i="13"/>
  <c r="O121" i="13"/>
  <c r="Q121" i="13"/>
  <c r="V121" i="13"/>
  <c r="G137" i="13"/>
  <c r="M137" i="13" s="1"/>
  <c r="I137" i="13"/>
  <c r="K137" i="13"/>
  <c r="K66" i="13" s="1"/>
  <c r="O137" i="13"/>
  <c r="Q137" i="13"/>
  <c r="V137" i="13"/>
  <c r="G139" i="13"/>
  <c r="I139" i="13"/>
  <c r="K139" i="13"/>
  <c r="M139" i="13"/>
  <c r="O139" i="13"/>
  <c r="Q139" i="13"/>
  <c r="V139" i="13"/>
  <c r="G201" i="13"/>
  <c r="I201" i="13"/>
  <c r="K201" i="13"/>
  <c r="M201" i="13"/>
  <c r="O201" i="13"/>
  <c r="O66" i="13" s="1"/>
  <c r="Q201" i="13"/>
  <c r="V201" i="13"/>
  <c r="G204" i="13"/>
  <c r="I204" i="13"/>
  <c r="K204" i="13"/>
  <c r="M204" i="13"/>
  <c r="O204" i="13"/>
  <c r="Q204" i="13"/>
  <c r="V204" i="13"/>
  <c r="G209" i="13"/>
  <c r="I209" i="13"/>
  <c r="K209" i="13"/>
  <c r="M209" i="13"/>
  <c r="O209" i="13"/>
  <c r="Q209" i="13"/>
  <c r="V209" i="13"/>
  <c r="G214" i="13"/>
  <c r="I214" i="13"/>
  <c r="K214" i="13"/>
  <c r="M214" i="13"/>
  <c r="O214" i="13"/>
  <c r="Q214" i="13"/>
  <c r="V214" i="13"/>
  <c r="G261" i="13"/>
  <c r="M261" i="13" s="1"/>
  <c r="I261" i="13"/>
  <c r="K261" i="13"/>
  <c r="O261" i="13"/>
  <c r="Q261" i="13"/>
  <c r="V261" i="13"/>
  <c r="G265" i="13"/>
  <c r="I265" i="13"/>
  <c r="Q265" i="13"/>
  <c r="V265" i="13"/>
  <c r="G266" i="13"/>
  <c r="M266" i="13" s="1"/>
  <c r="M265" i="13" s="1"/>
  <c r="I266" i="13"/>
  <c r="K266" i="13"/>
  <c r="K265" i="13" s="1"/>
  <c r="O266" i="13"/>
  <c r="O265" i="13" s="1"/>
  <c r="Q266" i="13"/>
  <c r="V266" i="13"/>
  <c r="G267" i="13"/>
  <c r="I267" i="13"/>
  <c r="K267" i="13"/>
  <c r="M267" i="13"/>
  <c r="Q267" i="13"/>
  <c r="G268" i="13"/>
  <c r="I268" i="13"/>
  <c r="K268" i="13"/>
  <c r="M268" i="13"/>
  <c r="O268" i="13"/>
  <c r="O267" i="13" s="1"/>
  <c r="Q268" i="13"/>
  <c r="V268" i="13"/>
  <c r="V267" i="13" s="1"/>
  <c r="K274" i="13"/>
  <c r="M274" i="13"/>
  <c r="O274" i="13"/>
  <c r="Q274" i="13"/>
  <c r="G275" i="13"/>
  <c r="G274" i="13" s="1"/>
  <c r="I275" i="13"/>
  <c r="I274" i="13" s="1"/>
  <c r="K275" i="13"/>
  <c r="M275" i="13"/>
  <c r="O275" i="13"/>
  <c r="Q275" i="13"/>
  <c r="V275" i="13"/>
  <c r="V274" i="13" s="1"/>
  <c r="G277" i="13"/>
  <c r="I277" i="13"/>
  <c r="K277" i="13"/>
  <c r="M277" i="13"/>
  <c r="O277" i="13"/>
  <c r="Q277" i="13"/>
  <c r="V277" i="13"/>
  <c r="G278" i="13"/>
  <c r="G279" i="13"/>
  <c r="M279" i="13" s="1"/>
  <c r="M278" i="13" s="1"/>
  <c r="I279" i="13"/>
  <c r="I278" i="13" s="1"/>
  <c r="K279" i="13"/>
  <c r="O279" i="13"/>
  <c r="O278" i="13" s="1"/>
  <c r="Q279" i="13"/>
  <c r="V279" i="13"/>
  <c r="G295" i="13"/>
  <c r="M295" i="13" s="1"/>
  <c r="I295" i="13"/>
  <c r="K295" i="13"/>
  <c r="K278" i="13" s="1"/>
  <c r="O295" i="13"/>
  <c r="Q295" i="13"/>
  <c r="V295" i="13"/>
  <c r="G297" i="13"/>
  <c r="I297" i="13"/>
  <c r="K297" i="13"/>
  <c r="M297" i="13"/>
  <c r="O297" i="13"/>
  <c r="Q297" i="13"/>
  <c r="V297" i="13"/>
  <c r="G299" i="13"/>
  <c r="I299" i="13"/>
  <c r="K299" i="13"/>
  <c r="M299" i="13"/>
  <c r="O299" i="13"/>
  <c r="Q299" i="13"/>
  <c r="V299" i="13"/>
  <c r="G301" i="13"/>
  <c r="I301" i="13"/>
  <c r="K301" i="13"/>
  <c r="M301" i="13"/>
  <c r="O301" i="13"/>
  <c r="Q301" i="13"/>
  <c r="Q278" i="13" s="1"/>
  <c r="V301" i="13"/>
  <c r="G304" i="13"/>
  <c r="I304" i="13"/>
  <c r="K304" i="13"/>
  <c r="M304" i="13"/>
  <c r="O304" i="13"/>
  <c r="Q304" i="13"/>
  <c r="V304" i="13"/>
  <c r="V278" i="13" s="1"/>
  <c r="G306" i="13"/>
  <c r="I306" i="13"/>
  <c r="K306" i="13"/>
  <c r="M306" i="13"/>
  <c r="O306" i="13"/>
  <c r="Q306" i="13"/>
  <c r="V306" i="13"/>
  <c r="G307" i="13"/>
  <c r="M307" i="13" s="1"/>
  <c r="I307" i="13"/>
  <c r="K307" i="13"/>
  <c r="O307" i="13"/>
  <c r="Q307" i="13"/>
  <c r="V307" i="13"/>
  <c r="G314" i="13"/>
  <c r="M314" i="13" s="1"/>
  <c r="I314" i="13"/>
  <c r="K314" i="13"/>
  <c r="O314" i="13"/>
  <c r="Q314" i="13"/>
  <c r="V314" i="13"/>
  <c r="G317" i="13"/>
  <c r="I317" i="13"/>
  <c r="K317" i="13"/>
  <c r="O317" i="13"/>
  <c r="G318" i="13"/>
  <c r="I318" i="13"/>
  <c r="K318" i="13"/>
  <c r="M318" i="13"/>
  <c r="M317" i="13" s="1"/>
  <c r="O318" i="13"/>
  <c r="Q318" i="13"/>
  <c r="Q317" i="13" s="1"/>
  <c r="V318" i="13"/>
  <c r="V317" i="13" s="1"/>
  <c r="I320" i="13"/>
  <c r="K320" i="13"/>
  <c r="M320" i="13"/>
  <c r="O320" i="13"/>
  <c r="G321" i="13"/>
  <c r="I321" i="13"/>
  <c r="K321" i="13"/>
  <c r="M321" i="13"/>
  <c r="O321" i="13"/>
  <c r="Q321" i="13"/>
  <c r="Q320" i="13" s="1"/>
  <c r="V321" i="13"/>
  <c r="G323" i="13"/>
  <c r="G320" i="13" s="1"/>
  <c r="I323" i="13"/>
  <c r="K323" i="13"/>
  <c r="M323" i="13"/>
  <c r="O323" i="13"/>
  <c r="Q323" i="13"/>
  <c r="V323" i="13"/>
  <c r="V320" i="13" s="1"/>
  <c r="O339" i="13"/>
  <c r="Q339" i="13"/>
  <c r="V339" i="13"/>
  <c r="G340" i="13"/>
  <c r="G339" i="13" s="1"/>
  <c r="I340" i="13"/>
  <c r="K340" i="13"/>
  <c r="K339" i="13" s="1"/>
  <c r="O340" i="13"/>
  <c r="Q340" i="13"/>
  <c r="V340" i="13"/>
  <c r="G387" i="13"/>
  <c r="M387" i="13" s="1"/>
  <c r="I387" i="13"/>
  <c r="I339" i="13" s="1"/>
  <c r="K387" i="13"/>
  <c r="O387" i="13"/>
  <c r="Q387" i="13"/>
  <c r="V387" i="13"/>
  <c r="G403" i="13"/>
  <c r="I403" i="13"/>
  <c r="K403" i="13"/>
  <c r="O403" i="13"/>
  <c r="V403" i="13"/>
  <c r="G404" i="13"/>
  <c r="I404" i="13"/>
  <c r="K404" i="13"/>
  <c r="M404" i="13"/>
  <c r="M403" i="13" s="1"/>
  <c r="O404" i="13"/>
  <c r="Q404" i="13"/>
  <c r="Q403" i="13" s="1"/>
  <c r="V404" i="13"/>
  <c r="K421" i="13"/>
  <c r="O421" i="13"/>
  <c r="G422" i="13"/>
  <c r="I422" i="13"/>
  <c r="K422" i="13"/>
  <c r="M422" i="13"/>
  <c r="O422" i="13"/>
  <c r="Q422" i="13"/>
  <c r="Q421" i="13" s="1"/>
  <c r="V422" i="13"/>
  <c r="G424" i="13"/>
  <c r="G421" i="13" s="1"/>
  <c r="I424" i="13"/>
  <c r="K424" i="13"/>
  <c r="M424" i="13"/>
  <c r="O424" i="13"/>
  <c r="Q424" i="13"/>
  <c r="V424" i="13"/>
  <c r="V421" i="13" s="1"/>
  <c r="G426" i="13"/>
  <c r="I426" i="13"/>
  <c r="K426" i="13"/>
  <c r="M426" i="13"/>
  <c r="O426" i="13"/>
  <c r="Q426" i="13"/>
  <c r="V426" i="13"/>
  <c r="G427" i="13"/>
  <c r="M427" i="13" s="1"/>
  <c r="M421" i="13" s="1"/>
  <c r="I427" i="13"/>
  <c r="K427" i="13"/>
  <c r="O427" i="13"/>
  <c r="Q427" i="13"/>
  <c r="V427" i="13"/>
  <c r="G429" i="13"/>
  <c r="M429" i="13" s="1"/>
  <c r="I429" i="13"/>
  <c r="I421" i="13" s="1"/>
  <c r="K429" i="13"/>
  <c r="O429" i="13"/>
  <c r="Q429" i="13"/>
  <c r="V429" i="13"/>
  <c r="AF433" i="13"/>
  <c r="G12" i="12"/>
  <c r="O8" i="12"/>
  <c r="Q8" i="12"/>
  <c r="G9" i="12"/>
  <c r="G8" i="12" s="1"/>
  <c r="I9" i="12"/>
  <c r="I8" i="12" s="1"/>
  <c r="K9" i="12"/>
  <c r="K8" i="12" s="1"/>
  <c r="O9" i="12"/>
  <c r="Q9" i="12"/>
  <c r="V9" i="12"/>
  <c r="V8" i="12" s="1"/>
  <c r="AF12" i="12"/>
  <c r="I20" i="1"/>
  <c r="I19" i="1"/>
  <c r="I18" i="1"/>
  <c r="I17" i="1"/>
  <c r="I16" i="1"/>
  <c r="I71" i="1"/>
  <c r="J57" i="1" s="1"/>
  <c r="F45" i="1"/>
  <c r="G45" i="1"/>
  <c r="G25" i="1" s="1"/>
  <c r="A25" i="1" s="1"/>
  <c r="H44" i="1"/>
  <c r="I44" i="1" s="1"/>
  <c r="H43" i="1"/>
  <c r="I43" i="1" s="1"/>
  <c r="H42" i="1"/>
  <c r="H41" i="1"/>
  <c r="I41" i="1" s="1"/>
  <c r="H40" i="1"/>
  <c r="I40" i="1" s="1"/>
  <c r="H39" i="1"/>
  <c r="H45" i="1" s="1"/>
  <c r="J62" i="1" l="1"/>
  <c r="J67" i="1"/>
  <c r="J58" i="1"/>
  <c r="J63" i="1"/>
  <c r="J59" i="1"/>
  <c r="J68" i="1"/>
  <c r="J64" i="1"/>
  <c r="J60" i="1"/>
  <c r="J66" i="1"/>
  <c r="J70" i="1"/>
  <c r="J61" i="1"/>
  <c r="J65" i="1"/>
  <c r="J69" i="1"/>
  <c r="G26" i="1"/>
  <c r="A26" i="1"/>
  <c r="G28" i="1"/>
  <c r="G23" i="1"/>
  <c r="AE433" i="13"/>
  <c r="M340" i="13"/>
  <c r="M339" i="13" s="1"/>
  <c r="AE12" i="12"/>
  <c r="M9" i="12"/>
  <c r="M8" i="12" s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71" i="1" l="1"/>
  <c r="A23" i="1"/>
  <c r="J43" i="1"/>
  <c r="J39" i="1"/>
  <c r="J45" i="1" s="1"/>
  <c r="J41" i="1"/>
  <c r="J44" i="1"/>
  <c r="J40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<sst xmlns="http://schemas.openxmlformats.org/spreadsheetml/2006/main" count="1379" uniqueCount="542">
  <si>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</si>
  <si>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</si>
  <si>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</si>
  <si>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</si>
  <si>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</si>
  <si>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</si>
  <si>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</si>
  <si>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</si>
  <si>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</si>
  <si>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</si>
  <si>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</si>
  <si>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</si>
  <si>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</si>
  <si>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</si>
  <si>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</si>
  <si>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</si>
  <si>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</si>
  <si>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</si>
  <si>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</si>
  <si>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</si>
  <si>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</si>
  <si>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</si>
  <si>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</si>
  <si>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</si>
  <si>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</si>
  <si>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</si>
  <si>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</si>
  <si>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</si>
  <si>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</si>
  <si>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</si>
  <si>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</si>
  <si>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</si>
  <si>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</si>
  <si>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</si>
  <si>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</si>
  <si>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</si>
  <si>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</si>
  <si>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</si>
  <si>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</si>
  <si>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</si>
  <si>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</si>
  <si>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</si>
  <si>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</si>
  <si>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0084</t>
  </si>
  <si>
    <t>Cejl 49 - BOURACÍ PRÁCE v 1.NP - BYTY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</si>
  <si>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</si>
  <si>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</si>
  <si>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</si>
  <si>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</si>
  <si>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</si>
  <si>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</si>
  <si>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</si>
  <si>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</si>
  <si>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</si>
  <si>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</si>
  <si>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</si>
  <si>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</si>
  <si>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Bourací a vyklízecí práce - byty v 1.NP</t>
  </si>
  <si>
    <t>1</t>
  </si>
  <si>
    <t>Celkem za stavbu</t>
  </si>
  <si>
    <t>CZK</t>
  </si>
  <si>
    <t>#POPS</t>
  </si>
  <si>
    <t>Popis stavby: 0084 - Cejl 49 - BOURACÍ PRÁCE v 1.NP - BYTY</t>
  </si>
  <si>
    <t>#POPO</t>
  </si>
  <si>
    <t>Popis objektu: 00 - Vedlejší a ostatní náklady</t>
  </si>
  <si>
    <t>#POPR</t>
  </si>
  <si>
    <t>Popis rozpočtu: 00 - Vedlejší a ostatní náklady</t>
  </si>
  <si>
    <t>Popis objektu: 01 - Bourací a vyklízecí práce - byty v 1.NP</t>
  </si>
  <si>
    <t>Popis rozpočtu: 1 - Bourací a vyklízecí práce - byty v 1.NP</t>
  </si>
  <si>
    <t>Rekapitulace dílů</t>
  </si>
  <si>
    <t>Typ dílu</t>
  </si>
  <si>
    <t>11</t>
  </si>
  <si>
    <t>Přípravné a přidružené práce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</si>
  <si>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</si>
  <si>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</si>
  <si>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</si>
  <si>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</si>
  <si>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</si>
  <si>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</si>
  <si>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</si>
  <si>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</si>
  <si>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</si>
  <si>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</si>
  <si>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</si>
  <si>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</si>
  <si>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725</t>
  </si>
  <si>
    <t>Zařizovací předměty</t>
  </si>
  <si>
    <t>735</t>
  </si>
  <si>
    <t>Otopná tělesa</t>
  </si>
  <si>
    <t>766</t>
  </si>
  <si>
    <t>Konstrukce truhlářské</t>
  </si>
  <si>
    <t>776</t>
  </si>
  <si>
    <t>Podlahy povlakové</t>
  </si>
  <si>
    <t>784</t>
  </si>
  <si>
    <t>Malby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</si>
  <si>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</si>
  <si>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</si>
  <si>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</si>
  <si>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</si>
  <si>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</si>
  <si>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</si>
  <si>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</si>
  <si>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</si>
  <si>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</si>
  <si>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</si>
  <si>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</si>
  <si>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</si>
  <si>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</si>
  <si>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</si>
  <si>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</si>
  <si>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</si>
  <si>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</si>
  <si>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</si>
  <si>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</si>
  <si>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</si>
  <si>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</si>
  <si>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</si>
  <si>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</si>
  <si>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</si>
  <si>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</si>
  <si>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</si>
  <si>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</si>
  <si>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</si>
  <si>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</si>
  <si>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</si>
  <si>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</si>
  <si>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</si>
  <si>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</si>
  <si>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</si>
  <si>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</si>
  <si>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</si>
  <si>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</si>
  <si>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</si>
  <si>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</si>
  <si>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</si>
  <si>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</si>
  <si>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</si>
  <si>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</si>
  <si>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</si>
  <si>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</si>
  <si>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SUM</t>
  </si>
  <si>
    <t>END</t>
  </si>
  <si>
    <t>Položkový soupis prací a dodávek</t>
  </si>
  <si>
    <t>111 R01</t>
  </si>
  <si>
    <t>Sonda pro určení skladby stávající podlahy</t>
  </si>
  <si>
    <t>kus</t>
  </si>
  <si>
    <t>Vlastní</t>
  </si>
  <si>
    <t>Práce</t>
  </si>
  <si>
    <t>POL1_</t>
  </si>
  <si>
    <t>minimální rozměr sondy 10 x 10cm</t>
  </si>
  <si>
    <t xml:space="preserve">sonda se provede v každé místnosti : </t>
  </si>
  <si>
    <t>VV</t>
  </si>
  <si>
    <t>Byt č.1.01 : 3</t>
  </si>
  <si>
    <t>Byt č.1.02 : 3</t>
  </si>
  <si>
    <t>Byt č.1.03 : 3</t>
  </si>
  <si>
    <t>Byt č.1.04 : 3</t>
  </si>
  <si>
    <t>Byt č.1.05 : 3</t>
  </si>
  <si>
    <t>Byt č.1.06 : 3</t>
  </si>
  <si>
    <t>Byt č.1.07 : 3</t>
  </si>
  <si>
    <t>Byt č.1.08 : 3</t>
  </si>
  <si>
    <t>Byt č.1.09 : 4</t>
  </si>
  <si>
    <t>Byt č.1.10 : 3</t>
  </si>
  <si>
    <t>Byt č.1.11 : 3</t>
  </si>
  <si>
    <t>Byt č.1.12 : 3</t>
  </si>
  <si>
    <t>Byt č.1.13 : 3</t>
  </si>
  <si>
    <t>Byt č.1.14 : 3</t>
  </si>
  <si>
    <t>Byt č.1.15 : 3</t>
  </si>
  <si>
    <t>941955002R00</t>
  </si>
  <si>
    <t>Lešení lehké pracovní pomocné pomocné, o výšce lešeňové podlahy přes 1,2 do 1,9 m</t>
  </si>
  <si>
    <t>m2</t>
  </si>
  <si>
    <t>800-3</t>
  </si>
  <si>
    <t>Byt č.1.01 : 37,1</t>
  </si>
  <si>
    <t>Byt č.1.02 : 35,2</t>
  </si>
  <si>
    <t>Byt č.1.03 : 35,1</t>
  </si>
  <si>
    <t>Byt č.1.04 : 34,6</t>
  </si>
  <si>
    <t>Byt č.1.05 : 34,5</t>
  </si>
  <si>
    <t>Byt č.1.06 : 37,9</t>
  </si>
  <si>
    <t>Byt č.1.07 : 39,0</t>
  </si>
  <si>
    <t>Byt č.1.08 : 36,3</t>
  </si>
  <si>
    <t>Byt č.1.09 : 43,2</t>
  </si>
  <si>
    <t>Byt č.1.10 : 27,1</t>
  </si>
  <si>
    <t>Byt č.1.11 : 32,1</t>
  </si>
  <si>
    <t>Byt č.1.12 : 33,6</t>
  </si>
  <si>
    <t>Byt č.1.13 : 36,6</t>
  </si>
  <si>
    <t>Byt č.1.14 : 36,9</t>
  </si>
  <si>
    <t>Byt č.1.15 : 34,3</t>
  </si>
  <si>
    <t>Obvodová zeď exteriér : 15,0*1,0</t>
  </si>
  <si>
    <t>952902110R00</t>
  </si>
  <si>
    <t>Čištění budov zametáním v místnostech, chodbách, na schodišti a na půdě</t>
  </si>
  <si>
    <t>801-4</t>
  </si>
  <si>
    <t>Začátek provozního součtu</t>
  </si>
  <si>
    <t xml:space="preserve">  Byt č.1.01 : 37,1</t>
  </si>
  <si>
    <t xml:space="preserve">  Byt č.1.02 : 35,2</t>
  </si>
  <si>
    <t xml:space="preserve">  Byt č.1.03 : 35,1</t>
  </si>
  <si>
    <t xml:space="preserve">  Byt č.1.04 : 34,6</t>
  </si>
  <si>
    <t xml:space="preserve">  Byt č.1.05 : 34,5</t>
  </si>
  <si>
    <t xml:space="preserve">  Byt č.1.06 : 37,9</t>
  </si>
  <si>
    <t xml:space="preserve">  Byt č.1.07 : 39,0</t>
  </si>
  <si>
    <t xml:space="preserve">  Byt č.1.08 : 36,3</t>
  </si>
  <si>
    <t xml:space="preserve">  Byt č.1.09 : 43,2</t>
  </si>
  <si>
    <t xml:space="preserve">  Byt č.1.10 : 27,1</t>
  </si>
  <si>
    <t xml:space="preserve">  Byt č.1.11 : 32,1</t>
  </si>
  <si>
    <t xml:space="preserve">  Byt č.1.12 : 33,6</t>
  </si>
  <si>
    <t xml:space="preserve">  Byt č.1.13 : 36,6</t>
  </si>
  <si>
    <t xml:space="preserve">  Byt č.1.14 : 36,9</t>
  </si>
  <si>
    <t xml:space="preserve">  Byt č.1.15 : 34,3</t>
  </si>
  <si>
    <t>Konec provozního součtu</t>
  </si>
  <si>
    <t>průběžný (2x) a závěrečný úklid po bouracích prací (1x) : 533,5*3</t>
  </si>
  <si>
    <t>úklid dvora - zde bude kontejner a průjezdu - průběžný (2x) a závěrečný (1x) : (706,0+19,6)*3</t>
  </si>
  <si>
    <t>962031147R00</t>
  </si>
  <si>
    <t>Bourání příček z tvárnic pórobetonových, tloušťky 200 mm</t>
  </si>
  <si>
    <t>801-3</t>
  </si>
  <si>
    <t>nebo vybourání otvorů průřezové plochy přes 4 m2 v příčkách, včetně pomocného lešení o výšce podlahy do 1900 mm a pro zatížení do 1,5 kPa  (150 kg/m2),</t>
  </si>
  <si>
    <t>SPI</t>
  </si>
  <si>
    <t>Byt č.1.03 - m.č.02 : (2,665+0,6)*2,0</t>
  </si>
  <si>
    <t>962036112R00</t>
  </si>
  <si>
    <t>Demontáž sádrokartonových, sádrovláknitých příček a předstěn příčka, sádrokartonová bez minerální izolace, jednoduchá ocelová konstrukce, 1xopláštěná deskou tl. 12,5 mm</t>
  </si>
  <si>
    <t xml:space="preserve">kastl stupaček : </t>
  </si>
  <si>
    <t>Byt č.1.01 : (0,45+0,75)*2,95</t>
  </si>
  <si>
    <t>Byt č.1.02 : (0,69+0,57)*2,95</t>
  </si>
  <si>
    <t>Byt č.1.03 : (0,71+0,455)*2,95</t>
  </si>
  <si>
    <t>Byt č.1.04 : (0,705+0,495)*2,95</t>
  </si>
  <si>
    <t>Byt č.1.05 : (0,715+0,515)*2,95</t>
  </si>
  <si>
    <t>Byt č.1.06 : (0,66+0,46)*2,95</t>
  </si>
  <si>
    <t>Byt č.1.07 : (0,485+0,9)*2,95</t>
  </si>
  <si>
    <t>Byt č.1.08 : (0,54+0,515)*2,95</t>
  </si>
  <si>
    <t>Byt č.1.09 : (0,71+0,53)*2,95</t>
  </si>
  <si>
    <t>Byt č.1.10 : (0,755+0,58)*2,95</t>
  </si>
  <si>
    <t>Byt č.1.11 : (0,76+0,53)*2,95</t>
  </si>
  <si>
    <t>Byt č.1.12 : (0,435+0,73)*2,95</t>
  </si>
  <si>
    <t>Byt č.1.13 : (0,71+0,57)*2,95</t>
  </si>
  <si>
    <t>Byt č.1.14 : (0,57+0,72)*2,95</t>
  </si>
  <si>
    <t>Byt č.1.15 : (0,76+0,52)*2,95</t>
  </si>
  <si>
    <t>965081713RT1</t>
  </si>
  <si>
    <t>Bourání podlah z keramických dlaždic, tloušťky do 10 mm, plochy přes 1 m2</t>
  </si>
  <si>
    <t>bez podkladního lože, s jakoukoliv výplní spár</t>
  </si>
  <si>
    <t>Byt č.1.01 : 5,8</t>
  </si>
  <si>
    <t>Byt č.1.02 : 5,7</t>
  </si>
  <si>
    <t>Byt č.1.03 : 5,7</t>
  </si>
  <si>
    <t>Byt č.1.04 : 5,8</t>
  </si>
  <si>
    <t>Byt č.1.05 : 5,5</t>
  </si>
  <si>
    <t>Byt č.1.06 : 5,7</t>
  </si>
  <si>
    <t>Byt č.1.07 : 5,6</t>
  </si>
  <si>
    <t>Byt č.1.08 : 6,1</t>
  </si>
  <si>
    <t>Byt č.1.09 : 7,0</t>
  </si>
  <si>
    <t>Byt č.1.10 : 5,0</t>
  </si>
  <si>
    <t>Byt č.1.11 : 5,5</t>
  </si>
  <si>
    <t>Byt č.1.12 : 6,1</t>
  </si>
  <si>
    <t>Byt č.1.13 : 6,1</t>
  </si>
  <si>
    <t>Byt č.1.14 : 5,9</t>
  </si>
  <si>
    <t>Byt č.1.15 : 5,4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</si>
  <si>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</si>
  <si>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</si>
  <si>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</si>
  <si>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Byt č.1.01 : 2</t>
  </si>
  <si>
    <t>Byt č.1.02 : 2</t>
  </si>
  <si>
    <t>Byt č.1.03 : 2</t>
  </si>
  <si>
    <t>Byt č.1.04 : 2</t>
  </si>
  <si>
    <t>Byt č.1.05 : 2</t>
  </si>
  <si>
    <t>Byt č.1.06 : 2</t>
  </si>
  <si>
    <t>Byt č.1.07 : 2</t>
  </si>
  <si>
    <t>Byt č.1.08 : 2</t>
  </si>
  <si>
    <t>Byt č.1.09 : 3</t>
  </si>
  <si>
    <t>Byt č.1.10 : 2</t>
  </si>
  <si>
    <t>Byt č.1.11 : 2</t>
  </si>
  <si>
    <t>Byt č.1.12 : 2</t>
  </si>
  <si>
    <t>Byt č.1.13 : 2</t>
  </si>
  <si>
    <t>Byt č.1.14 : 2</t>
  </si>
  <si>
    <t>Byt č.1.15 : 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</si>
  <si>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</si>
  <si>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</si>
  <si>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Byt č.1.01 : (0,8+0,6)*1,97</t>
  </si>
  <si>
    <t>Byt č.1.02 : (0,8+0,6)*1,97</t>
  </si>
  <si>
    <t>Byt č.1.03 : (0,8+0,6)*1,97</t>
  </si>
  <si>
    <t>Byt č.1.04 : (0,8+0,6)*1,97</t>
  </si>
  <si>
    <t>Byt č.1.05 : (0,8+0,6)*1,97</t>
  </si>
  <si>
    <t>Byt č.1.06 : (0,8+0,6)*1,97</t>
  </si>
  <si>
    <t>Byt č.1.07 : (0,8+0,6)*1,97</t>
  </si>
  <si>
    <t>Byt č.1.08 : (0,8+0,6)*1,97</t>
  </si>
  <si>
    <t>Byt č.1.09 : (0,8*2+0,6)*1,97</t>
  </si>
  <si>
    <t>Byt č.1.10 : (0,8+0,6)*1,97</t>
  </si>
  <si>
    <t>Byt č.1.11 : (0,8+0,6)*1,97</t>
  </si>
  <si>
    <t>Byt č.1.12 : (0,8+0,6)*1,97</t>
  </si>
  <si>
    <t>Byt č.1.13 : (0,8+0,6)*1,97</t>
  </si>
  <si>
    <t>Byt č.1.14 : (0,8+0,6)*1,97</t>
  </si>
  <si>
    <t>Byt č.1.15 : (0,8+0,6)*1,97</t>
  </si>
  <si>
    <t>969011121R00</t>
  </si>
  <si>
    <t>Vybourání vodovodního, plynového a podobného vedení DN do 52 mm</t>
  </si>
  <si>
    <t>m</t>
  </si>
  <si>
    <t>včetně pomocného lešení o výšce podlahy do 1900 mm a pro zatížení do 1,5 kPa  (150 kg/m2),</t>
  </si>
  <si>
    <t>978013191R00</t>
  </si>
  <si>
    <t>Otlučení omítek vápenných nebo vápenocementových vnitřních s vyškrabáním spár, s očištěním zdiva stěn, v rozsahu do 100 %</t>
  </si>
  <si>
    <t xml:space="preserve">Byt č.1.01 : </t>
  </si>
  <si>
    <t>m.č.1 : (2,16+1,64)*2,95-0,9*2,84-0,8*1,97-0,6*1,97+0,8*2,84*2+1,1*0,8</t>
  </si>
  <si>
    <t>m.č.2 : (4,235+6,08)*2*2,95-0,8*1,97-1,06*2,0*3+0,6*2,0*6+1,1*0,6*3-0,85*2,715</t>
  </si>
  <si>
    <t>m.č.3 : (2,535+2,44)*2*(2,95-2,0)</t>
  </si>
  <si>
    <t xml:space="preserve">Byt č.1.02 : </t>
  </si>
  <si>
    <t>m.č.1 : (2,06+1,46)*2*2,95-0,8*2,84-0,9*2,84+0,8*2,84*2+1,1*0,8-0,6*1,97</t>
  </si>
  <si>
    <t>m.č.2 : (5,865+4,105)*2*2,95-0,8*1,97-1,06*2,0*3+0,6*2,0*6+1,1*0,6*3-0,85*2,655</t>
  </si>
  <si>
    <t>m.č.3 : (2,07+1,125)*2*(2,95-2,0)</t>
  </si>
  <si>
    <t xml:space="preserve">Byt č.1.03 : </t>
  </si>
  <si>
    <t>m.č.1 : (2,045+1,425)*2*2,95-0,9*2,84-0,6*1,97-0,8*1,97+0,8*2,84*2+0,8*1,1</t>
  </si>
  <si>
    <t>m.č.2 : (5,98+4,015)*2*2,95-0,8*1,97-0,85*2,665-1,06*2,0*3+0,6*2,0*6+1,1*0,6*3</t>
  </si>
  <si>
    <t>m.č.3 : (2,03+2,37)*2*(2,95-2,0)</t>
  </si>
  <si>
    <t xml:space="preserve">Byt č.1.04 : </t>
  </si>
  <si>
    <t>m.č.1 : (1,915+1,45)*2*2,95-0,9*2,84-0,8*1,97-0,6*1,97+0,8*2,0*2+0,8*1,1</t>
  </si>
  <si>
    <t>m.č.2 : (5,72+4,13)*2*2,95-0,85*2,61-0,8*1,97-1,06*2,0*3+2,0*0,6*6+1,1*0,6*3</t>
  </si>
  <si>
    <t>m.č.3 : (2,455+2,435)*2*(2,95-2,0)</t>
  </si>
  <si>
    <t xml:space="preserve">Byt č.1.05 : </t>
  </si>
  <si>
    <t>m.č.1 : (2,115+1,48)*2*2,95-0,9*2,84-0,8*1,97-0,6*1,97+0,8*2,84*2+0,8*1,1</t>
  </si>
  <si>
    <t>m.č.2 : (5,655+4,414)*2*2,95-0,85*2,66-0,8*1,97-1,06*2,0*3+2,0*0,6*6+0,6*1,1</t>
  </si>
  <si>
    <t>m.č.3 : (2,36+2,48)*2*(2,95-2,0)</t>
  </si>
  <si>
    <t xml:space="preserve">Byt č.1.06 : </t>
  </si>
  <si>
    <t>m.č.1 : (2,17+1,435)*2*2,95-0,9*2,84-0,8*1,97-0,6*1,97+0,8*2,84*2+0,8*1,1</t>
  </si>
  <si>
    <t>m.č.2 : (6,5+4,135)*2*2,95-0,85*2,540-0,8*1,97-1,06*2,0*3+0,6*2,0*6+0,6*1,1</t>
  </si>
  <si>
    <t>m.č.3 : (2,39+2,45)*2*(2,95-2,0)</t>
  </si>
  <si>
    <t xml:space="preserve">Byt č.1.07 : </t>
  </si>
  <si>
    <t>m.č.1 : (2,4+1,9+3,87+2,17)*2,95-0,8*1,97-0,9*1,97-0,6*1,97+0,48*2,95*2+2</t>
  </si>
  <si>
    <t>m.č.2 : (4,785+5,645)*2*2,95-0,85*2,395-0,8*1,97-1,06*2,02+0,3*2,0*4+0,3*1,1*2</t>
  </si>
  <si>
    <t>m.č.3 : (2,46+2,46)*2*(2,95-2,0)</t>
  </si>
  <si>
    <t xml:space="preserve">Byt č.1.08 : </t>
  </si>
  <si>
    <t>m.č.1 : (2,025+2,0)*2*2,95-0,9*2,84-0,8*1,97-0,6*1,97+0,3*2,84*2+0,3*1,1</t>
  </si>
  <si>
    <t>m.č.2 : (4,815+5,565)*2*2,95-0,85*2,64-0,8*1,97-1,06*2,0*2+0,25*2,0*4+0,25*1,1*2</t>
  </si>
  <si>
    <t>m.č.3 : (2,475+2,56)*2*(2,95-2,0)</t>
  </si>
  <si>
    <t xml:space="preserve">Byt č.1.09 : </t>
  </si>
  <si>
    <t>m.č.1 : (4,19+2,4)*2*2,95-0,8*1,97-0,9*2,84-0,6*1,97+0,8*2,84*2+0,8*1,1</t>
  </si>
  <si>
    <t>m.č.2 : (3,325+2,1)*2*2,95-0,8*1,97-1,06*2,0+0,6*2,0*2+0,6*1,1</t>
  </si>
  <si>
    <t>m.č.3 : (2,46+2,995)*2*(2,95-2,0)-0,6*1,97</t>
  </si>
  <si>
    <t>m.č.4 : (4,81+3,85)*2*2,95-0,8*1,97-1,06*2,0*2-0,85*3,245</t>
  </si>
  <si>
    <t xml:space="preserve">Byt č.1.10 : </t>
  </si>
  <si>
    <t>m.č.1 : (2,174+1,46)*2*2,95-0,9*2,84-0,8*1,97-0,6*1,97+0,8*2,84*2+0,8*1,1</t>
  </si>
  <si>
    <t>m.č.2 : (4,521+3,78)*2*2,95-0,85*2,375-0,8*1,97-1,06*2,0*2+0,6*2,0*4+0,6*1,1*2</t>
  </si>
  <si>
    <t>m.č.3 : (2,195+2,485)*2*(2,95-2,0)</t>
  </si>
  <si>
    <t xml:space="preserve">Byt č.1.11 : </t>
  </si>
  <si>
    <t>m.č.1 : (2,08+1,38)*2*2,95-0,9*2,84-0,8*1,97-0,6*1,97+0,8*2,84*2+0,8*1,1</t>
  </si>
  <si>
    <t>m.č.2 : (5,492+4,035)*2*2,95-0,85*2,505-0,8*1,97-1,06*2,0*3+0,6*2,0*6+0,8*1,1*3</t>
  </si>
  <si>
    <t>m.č.3 : (2,48+2,33)*2*(2,95-2,0)</t>
  </si>
  <si>
    <t xml:space="preserve">Byt č.1.12 : </t>
  </si>
  <si>
    <t>m.č.1 : (1,385+2,06)*2*2,95-0,9*2,84-0,8*1,97-0,6*1,97+0,8*2,84*2+0,8*1,1</t>
  </si>
  <si>
    <t>m.č.2 : (5,562+4,02)*2*2,95-0,85*2,715-0,8*1,97-1,06*2,0*3+0,6*2,0*6+0,6*1,1*3</t>
  </si>
  <si>
    <t>m.č.3 : (2,63+2,45)*2*(2,95-2,0)</t>
  </si>
  <si>
    <t xml:space="preserve">Byt č.1.13 : </t>
  </si>
  <si>
    <t>m.č.1 : (1,856+1,39)*2*2,95-0,9*2,84-0,8*1,97-0,6*1,97+0,8*2,84*2+0,8*1,1</t>
  </si>
  <si>
    <t>m.č.2 : (5,785+4,335)*2*2,95-0,85*2,99-0,8*1,97-1,06*2,0*3+0,6*2,0*6+0,6*1,1*3</t>
  </si>
  <si>
    <t>m.č.3 : (2,805+2,405)*2*(2,95-2,0)</t>
  </si>
  <si>
    <t xml:space="preserve">Byt č.1.14 : </t>
  </si>
  <si>
    <t>m.č.1 : (1,74+2,418)*2*2,95-0,9*2,84-0,8*1,97-0,6*1,97+0,8*2,84*2+0,8*1,1</t>
  </si>
  <si>
    <t>m.č.2 : (5,715+4,365)*2*2,95-0,85*2,67-0,8*1,97-1,06*2,0*3+0,6*2,0*6+0,8*1,1*3</t>
  </si>
  <si>
    <t>m.č.3 : (1,885+2,52)*2*(2,95-2,0)</t>
  </si>
  <si>
    <t xml:space="preserve">Byt č.1.15 : </t>
  </si>
  <si>
    <t>m.č.1 : (2,052+1,55)*2*2,95-0,9*2,84-0,8*1,97-0,6*1,97+0,8*2,84*2+0,8*1,1</t>
  </si>
  <si>
    <t>m.č.2 : (5,76+3,85)*2*2,95-0,85*2,525-0,8*1,97-1,06*2,0*3+0,6*2,0*6+0,8*1,1*3</t>
  </si>
  <si>
    <t>m.č.3 : (2,36+2,41)*2*(2,95-2,0)</t>
  </si>
  <si>
    <t>978015291R00</t>
  </si>
  <si>
    <t>Otlučení omítek vápenných nebo vápenocementových vnějších s vyškrabáním spár, s očištěním zdiva  1. až 4. stupni složitosti, v rozsahu do 100 %</t>
  </si>
  <si>
    <t>S vyškrabáním spár, s očištěním zdiva.</t>
  </si>
  <si>
    <t>13,5*3,0</t>
  </si>
  <si>
    <t>978023411R00</t>
  </si>
  <si>
    <t>Vysekání, vyškrábání a vyčištění spár zdiva cihelného  mimo komínového</t>
  </si>
  <si>
    <t xml:space="preserve">Předstěna z nopové folie s mřížkou : </t>
  </si>
  <si>
    <t>Byt č.1.06 : (4,02+5,54)*2,95</t>
  </si>
  <si>
    <t>Byt č.1.10 : (3,78+4,13)*2,95</t>
  </si>
  <si>
    <t>Obvodová zeď exteriér : 13,5*2,0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</si>
  <si>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</si>
  <si>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</si>
  <si>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</si>
  <si>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do 1,0m2 jednotlivě</t>
  </si>
  <si>
    <t>parapetů : 0,6*1,06*35</t>
  </si>
  <si>
    <t>0,25*1,06*7</t>
  </si>
  <si>
    <t>978059531R00</t>
  </si>
  <si>
    <t>Odsekání a odebrání obkladů stěn z obkládaček vnitřních z jakýchkoliv materiálů, plochy přes 2 m2</t>
  </si>
  <si>
    <t>m.č.2 : 0,85*2,715</t>
  </si>
  <si>
    <t>m.č.3 : (2,535+2,44)*2*2,0-0,6*1,97</t>
  </si>
  <si>
    <t>m.č.2 : 0,85*2,655</t>
  </si>
  <si>
    <t>m.č.3 : (2,07+1,125)*2*-2,0-0,6*1,97</t>
  </si>
  <si>
    <t>m.č.2 : 0,85*2,665</t>
  </si>
  <si>
    <t>m.č.3 : (2,03+2,37)*2*2,0-0,6*1,97</t>
  </si>
  <si>
    <t>m.č.2 : 0,85*2,61</t>
  </si>
  <si>
    <t>m.č.3 : (2,455+2,435)*2*2,0-0,6*1,97</t>
  </si>
  <si>
    <t>m.č.2 : 0,85*2,66</t>
  </si>
  <si>
    <t>m.č.3 : (2,36+2,48)*2*2,0-0,6*1,97</t>
  </si>
  <si>
    <t>m.č.2 : 0,85*2,540</t>
  </si>
  <si>
    <t>m.č.3 : (2,39+2,45)*2*2,0-0,6*1,97</t>
  </si>
  <si>
    <t>m.č.2 : 0,85*2,395</t>
  </si>
  <si>
    <t>m.č.3 : (2,46+2,46)*2*2,0-0,6*1,97</t>
  </si>
  <si>
    <t>m.č.2 : 0,85*2,64</t>
  </si>
  <si>
    <t>m.č.3 : (2,475+2,56)*2*2,0-0,6*1,97</t>
  </si>
  <si>
    <t>m.č.3 : (2,46+2,995)*2*2,0-0,6*1,97</t>
  </si>
  <si>
    <t>m.č.4 : 0,85*3,245</t>
  </si>
  <si>
    <t>m.č.2 : 0,85*2,375</t>
  </si>
  <si>
    <t>m.č.3 : (2,195+2,485)*2*2,0-0,6*1,97</t>
  </si>
  <si>
    <t>m.č.2 : 0,85*2,505</t>
  </si>
  <si>
    <t>m.č.3 : (2,48+2,33)*2*2,00-0,6*1,97</t>
  </si>
  <si>
    <t>m.č.3 : (2,63+2,45)*2*2,0-0,6*1,97</t>
  </si>
  <si>
    <t>m.č.2 : 0,85*2,99</t>
  </si>
  <si>
    <t>m.č.3 : (2,805+2,405)*2*2,0-0,6*1,97</t>
  </si>
  <si>
    <t>m.č.2 : 0,85*2,67</t>
  </si>
  <si>
    <t>m.č.3 : (1,885+2,52)*2*2,0-0,6*1,97</t>
  </si>
  <si>
    <t>m.č.2 : 1,5*2,525</t>
  </si>
  <si>
    <t>m.č.3 : (2,36+2,41)*2*2,0-0,6*1,97</t>
  </si>
  <si>
    <t>976 R03</t>
  </si>
  <si>
    <t>Demontáž mřížky v omítce zdiva</t>
  </si>
  <si>
    <t>Byt 1.06 - m.č.02 : 12</t>
  </si>
  <si>
    <t>Byt 1.10 - m.č.02 : 6</t>
  </si>
  <si>
    <t>exteriér stěna : 30</t>
  </si>
  <si>
    <t>998009101R00</t>
  </si>
  <si>
    <t>Přesun hmot samostatně budovaného lešení bez ohledu na výšku</t>
  </si>
  <si>
    <t>t</t>
  </si>
  <si>
    <t>Přesun hmot</t>
  </si>
  <si>
    <t>POL7_</t>
  </si>
  <si>
    <t>711170201R00</t>
  </si>
  <si>
    <t>Odstranění izolace proti vodě - fólie svislá, volně</t>
  </si>
  <si>
    <t>800-711</t>
  </si>
  <si>
    <t>odstranění nopové folie</t>
  </si>
  <si>
    <t>Obvodová zeď exteriér : 60,0*2,0</t>
  </si>
  <si>
    <t>721171803R00</t>
  </si>
  <si>
    <t>Demontáž potrubí z novodurových trub do D 75 mm</t>
  </si>
  <si>
    <t>800-721</t>
  </si>
  <si>
    <t>odpadního nebo připojovacího,</t>
  </si>
  <si>
    <t>721220801R00</t>
  </si>
  <si>
    <t>Demontáž zápachových uzávěrek DN 70</t>
  </si>
  <si>
    <t>725110811R00</t>
  </si>
  <si>
    <t>Demontáž klozetů splachovacích</t>
  </si>
  <si>
    <t>soubor</t>
  </si>
  <si>
    <t>Byt č.1.01 : 1</t>
  </si>
  <si>
    <t>Byt č.1.02 : 1</t>
  </si>
  <si>
    <t>Byt č.1.03 : 1</t>
  </si>
  <si>
    <t>Byt č.1.04 : 1</t>
  </si>
  <si>
    <t>Byt č.1.05 : 1</t>
  </si>
  <si>
    <t>Byt č.1.06 : 1</t>
  </si>
  <si>
    <t>Byt č.1.07 : 1</t>
  </si>
  <si>
    <t>Byt č.1.08 : 1</t>
  </si>
  <si>
    <t>Byt č.1.09 : 1</t>
  </si>
  <si>
    <t>Byt č.1.10 : 1</t>
  </si>
  <si>
    <t>Byt č.1.11 : 1</t>
  </si>
  <si>
    <t>Byt č.1.12 : 1</t>
  </si>
  <si>
    <t>Byt č.1.13 : 1</t>
  </si>
  <si>
    <t>Byt č.1.14 : 1</t>
  </si>
  <si>
    <t>Byt č.1.15 : 1</t>
  </si>
  <si>
    <t>725210821R00</t>
  </si>
  <si>
    <t>Demontáž umyvadel umyvadel bez výtokových armatur</t>
  </si>
  <si>
    <t>Odkaz na mn. položky pořadí 20 : 15,00000</t>
  </si>
  <si>
    <t>725240811R00</t>
  </si>
  <si>
    <t>Demontáž sprchových kabin a mís kabin bez výtokových armatur</t>
  </si>
  <si>
    <t>725240812R00</t>
  </si>
  <si>
    <t>Demontáž sprchových kabin a mís mís bez výtokových armatur</t>
  </si>
  <si>
    <t>725310823R00</t>
  </si>
  <si>
    <t>Demontáž dřezů jednodílných v kuchyňské sestavě</t>
  </si>
  <si>
    <t>bez výtokových armatur,</t>
  </si>
  <si>
    <t>725540802R00</t>
  </si>
  <si>
    <t>Demontáž plynových ohřívačů zásobníkových 500 l</t>
  </si>
  <si>
    <t>cirkulačních,</t>
  </si>
  <si>
    <t>725610810R00</t>
  </si>
  <si>
    <t>Demontáž plynových sporáků normálních nebo kombinovaných</t>
  </si>
  <si>
    <t>725820801R00</t>
  </si>
  <si>
    <t>Demontáž baterií nástěnných do G 3/4"</t>
  </si>
  <si>
    <t>725 R02</t>
  </si>
  <si>
    <t>Zaslepení - zavíčkování  potrubí odpadu a vody</t>
  </si>
  <si>
    <t>5 kusů/1byt : 5*15</t>
  </si>
  <si>
    <t>4kusy/byt : 4*15</t>
  </si>
  <si>
    <t>735411812R00</t>
  </si>
  <si>
    <t>Demontáž konvektorů stavební délky přes 700 do1600 mm</t>
  </si>
  <si>
    <t>800-731</t>
  </si>
  <si>
    <t>komplet vč.držáků</t>
  </si>
  <si>
    <t>766411812R00</t>
  </si>
  <si>
    <t>Demontáž obložení stěn panely velikosti přes 1,5 m2</t>
  </si>
  <si>
    <t>800-766</t>
  </si>
  <si>
    <t>Byt 1.06 - m.č.02 - obklad stěny heraklitem : 0,92*2,95</t>
  </si>
  <si>
    <t>766812830R00</t>
  </si>
  <si>
    <t>Demontáž kuchyňských linek délky přes 1500 do 1800 mnm</t>
  </si>
  <si>
    <t>776401800R00</t>
  </si>
  <si>
    <t>Demontáž soklíků nebo lišt pryžových nebo PVC odstranění a uložení na hromady</t>
  </si>
  <si>
    <t>800-775</t>
  </si>
  <si>
    <t>m.č.1 : (2,16+1,64)*2+0,8*2-0,8-0,6-0,9</t>
  </si>
  <si>
    <t>m.č.2 : (4,235+6,08)*2*+0,6*-0,8</t>
  </si>
  <si>
    <t>m.č.1 : (2,06+1,46)*2+0,8*2-0,9-0,8-0,6</t>
  </si>
  <si>
    <t>m.č.2 : (5,865+4,105)*2+0,6*6-0,8</t>
  </si>
  <si>
    <t>m.č.1 : (2,045+1,425)*2+0,8*2-0,9-0,8-0,6</t>
  </si>
  <si>
    <t>m.č.2 : (5,98+4,015)*2+0,6*6-0,8</t>
  </si>
  <si>
    <t>m.č.1 : (1,915+1,45)*2+0,8*2-0,9-0,8-0,6</t>
  </si>
  <si>
    <t>m.č.2 : (5,72+4,13)*2+0,6*6-0,8</t>
  </si>
  <si>
    <t>m.č.1 : (2,115+1,48)*2+0,8*2-0,9-0,8-0,6</t>
  </si>
  <si>
    <t>m.č.2 : (5,655+4,414)*2+0,6*6-0,8</t>
  </si>
  <si>
    <t>m.č.1 : (2,17+1,435)*2+0,8*2-0,9-0,8-0,6</t>
  </si>
  <si>
    <t>m.č.2 : (6,5+4,135)*2+0,6*6-0,8</t>
  </si>
  <si>
    <t>m.č.1 : (2,4+1,9+3,87+2,17)+0,48*4-0,9-0,8-0,6</t>
  </si>
  <si>
    <t>m.č.2 : (4,785+5,645)*2+0,3*4-0,8</t>
  </si>
  <si>
    <t>m.č.1 : (2,025+2,0)*2+0,4*2-0,9-0,8-0,6</t>
  </si>
  <si>
    <t>m.č.2 : (4,815+5,565)*2+0,25*6-0,8</t>
  </si>
  <si>
    <t>m.č.1 : (4,19+2,4)*2+0,8*2-0,9-0,8*2-0,6</t>
  </si>
  <si>
    <t>m.č.2 : (3,325+2,1)*2+0,6*2-0,8</t>
  </si>
  <si>
    <t>m.č.4 : (4,81+3,85)*2+0,25*4-0,8</t>
  </si>
  <si>
    <t>m.č.1 : (2,174+1,46)*2+0,8*2-0,9-0,8-0,6</t>
  </si>
  <si>
    <t>m.č.2 : (4,521+3,78)*2+0,6*4-0,8</t>
  </si>
  <si>
    <t>m.č.1 : (2,08+1,38)*2+0,8*2-0,9-0,8-0,6</t>
  </si>
  <si>
    <t>m.č.2 : (5,492+4,035)*2+0,6*6-0,8</t>
  </si>
  <si>
    <t>m.č.1 : (1,385+2,06)*2+0,8*2-0,9-0,8-0,6</t>
  </si>
  <si>
    <t>m.č.2 : (5,562+4,02)*2+0,6*6-0,8</t>
  </si>
  <si>
    <t>m.č.1 : (1,856+1,39)*2+0,8*2-0,9-0,8-0,6</t>
  </si>
  <si>
    <t>m.č.2 : (5,785+4,335)*2+0,6*6-0,8</t>
  </si>
  <si>
    <t>m.č.1 : (1,74+2,418)*2+0,8*2-0,9-0,8-0,6</t>
  </si>
  <si>
    <t>m.č.2 : (5,715+4,365)*2+0,6*6-0,8</t>
  </si>
  <si>
    <t>m.č.1 : (2,052+1,55)*2+0,8*2-0,9-0,8-0,6</t>
  </si>
  <si>
    <t>m.č.2 : (5,76+3,85)*2+0,6*6-0,9-0,8-0,6</t>
  </si>
  <si>
    <t>776511820R00</t>
  </si>
  <si>
    <t>Odstranění povlakových podlah z nášlapné plochy lepených, s podložkou, z ploch přes 20 m2</t>
  </si>
  <si>
    <t>Byt č.1.01 : 4,3+27,0</t>
  </si>
  <si>
    <t>Byt č.1.02 : 4,0+25,5</t>
  </si>
  <si>
    <t>Byt č.1.03 : 4,1+25,3</t>
  </si>
  <si>
    <t>Byt č.1.04 : 4,1+24,7</t>
  </si>
  <si>
    <t>Byt č.1.05 : 4,3+24,7</t>
  </si>
  <si>
    <t>Byt č.1.06 : 4,3+27,9</t>
  </si>
  <si>
    <t>Byt č.1.07 : 8,7+24,7</t>
  </si>
  <si>
    <t>Byt č.1.08 : 4,5+25,7</t>
  </si>
  <si>
    <t>Byt č.1.09 : 10,2+7,7+18,3</t>
  </si>
  <si>
    <t>Byt č.1.10 : 4,3+17,8</t>
  </si>
  <si>
    <t>Byt č.1.11 : 3,9+22,7</t>
  </si>
  <si>
    <t>Byt č.1.12 : 4,0+23,5</t>
  </si>
  <si>
    <t>Byt č.1.13 : 4,1+26,4</t>
  </si>
  <si>
    <t>Byt č.1.14 : 4,8+26,2</t>
  </si>
  <si>
    <t>Byt č.1.15 : 4,2+24,7</t>
  </si>
  <si>
    <t>784402801R00</t>
  </si>
  <si>
    <t>Odstranění maleb oškrabáním, v místnostech do 3,8 m</t>
  </si>
  <si>
    <t>800-784</t>
  </si>
  <si>
    <t xml:space="preserve">stropy : </t>
  </si>
  <si>
    <t>979081111RT2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</si>
  <si>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</si>
  <si>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</si>
  <si>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</si>
  <si>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</si>
  <si>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</si>
  <si>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</si>
  <si>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106,98156*14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</si>
  <si>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</si>
  <si>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</si>
  <si>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</si>
  <si>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</si>
  <si>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106,98156*3</t>
  </si>
  <si>
    <t>979990107R00</t>
  </si>
  <si>
    <t>Poplatek za skládku za uložení, směs betonu, cihel a dřeva,  , skupina 17 09 04 z Katalogu odpadů</t>
  </si>
  <si>
    <t>V položce je započítáno veškeré uložení odpadu z bouracích prací : 106,98156</t>
  </si>
  <si>
    <t xml:space="preserve">omítky, stavební keramika, dveřní křídla, potrubí, porobeton.tvárnice, nopová folie,sprchové kouty s vaničkou,sporák, zásbníky vody atd.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</si>
</sst>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SUMIF(F57:F70,A16,I57:I70)+SUMIF(F57:F70,"PSU",I57:I70)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SUMIF(F57:F70,A17,I57:I70)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SUMIF(F57:F70,A18,I57:I70)</f>
        <v>0</v>
      </c>
      <c r="J18" s="85"/>
    </row>
    <row r="19" spans="1:10" ht="23.25" customHeight="1" x14ac:dyDescent="0.2">
      <c r="A19" s="196" t="s">
        <v>98</v>
      </c>
      <c r="B19" s="38" t="s">
        <v>27</v>
      </c>
      <c r="C19" s="62"/>
      <c r="D19" s="63"/>
      <c r="E19" s="83"/>
      <c r="F19" s="84"/>
      <c r="G19" s="83"/>
      <c r="H19" s="84"/>
      <c r="I19" s="83">
        <f>SUMIF(F57:F70,A19,I57:I70)</f>
        <v>0</v>
      </c>
      <c r="J19" s="85"/>
    </row>
    <row r="20" spans="1:10" ht="23.25" customHeight="1" x14ac:dyDescent="0.2">
      <c r="A20" s="196" t="s">
        <v>99</v>
      </c>
      <c r="B20" s="38" t="s">
        <v>28</v>
      </c>
      <c r="C20" s="62"/>
      <c r="D20" s="63"/>
      <c r="E20" s="83"/>
      <c r="F20" s="84"/>
      <c r="G20" s="83"/>
      <c r="H20" s="84"/>
      <c r="I20" s="83">
        <f>SUMIF(F57:F70,A20,I57:I70)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00 Naklady'!AE12+'01 1 Pol'!AE433</f>
        <v>0</v>
      </c>
      <c r="G39" s="149">
        <f>'00 00 Naklady'!AF12+'01 1 Pol'!AF433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00 Naklady'!AE12</f>
        <v>0</v>
      </c>
      <c r="G40" s="155">
        <f>'00 00 Naklady'!AF12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54</v>
      </c>
      <c r="D41" s="147"/>
      <c r="E41" s="147"/>
      <c r="F41" s="158">
        <f>'00 00 Naklady'!AE12</f>
        <v>0</v>
      </c>
      <c r="G41" s="150">
        <f>'00 00 Naklady'!AF12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55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56</v>
      </c>
      <c r="C43" s="153" t="s">
        <v>57</v>
      </c>
      <c r="D43" s="153"/>
      <c r="E43" s="153"/>
      <c r="F43" s="154">
        <f>'01 1 Pol'!AE433</f>
        <v>0</v>
      </c>
      <c r="G43" s="155">
        <f>'01 1 Pol'!AF433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58</v>
      </c>
      <c r="C44" s="147" t="s">
        <v>57</v>
      </c>
      <c r="D44" s="147"/>
      <c r="E44" s="147"/>
      <c r="F44" s="158">
        <f>'01 1 Pol'!AE433</f>
        <v>0</v>
      </c>
      <c r="G44" s="150">
        <f>'01 1 Pol'!AF433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59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61</v>
      </c>
      <c r="B47" t="s">
        <v>62</v>
      </c>
    </row>
    <row r="48" spans="1:10" x14ac:dyDescent="0.2">
      <c r="A48" t="s">
        <v>63</v>
      </c>
      <c r="B48" t="s">
        <v>64</v>
      </c>
    </row>
    <row r="49" spans="1:10" x14ac:dyDescent="0.2">
      <c r="A49" t="s">
        <v>65</v>
      </c>
      <c r="B49" t="s">
        <v>66</v>
      </c>
    </row>
    <row r="50" spans="1:10" x14ac:dyDescent="0.2">
      <c r="A50" t="s">
        <v>63</v>
      </c>
      <c r="B50" t="s">
        <v>67</v>
      </c>
    </row>
    <row r="51" spans="1:10" x14ac:dyDescent="0.2">
      <c r="A51" t="s">
        <v>65</v>
      </c>
      <c r="B51" t="s">
        <v>68</v>
      </c>
    </row>
    <row r="54" spans="1:10" ht="15.75" x14ac:dyDescent="0.25">
      <c r="B54" s="175" t="s">
        <v>69</v>
      </c>
    </row>
    <row r="56" spans="1:10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70</v>
      </c>
      <c r="G56" s="182"/>
      <c r="H56" s="182"/>
      <c r="I56" s="182" t="s">
        <v>29</v>
      </c>
      <c r="J56" s="182" t="s">
        <v>0</v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24</v>
      </c>
      <c r="G57" s="193"/>
      <c r="H57" s="193"/>
      <c r="I57" s="193">
        <f>'01 1 Pol'!G8</f>
        <v>0</v>
      </c>
      <c r="J57" s="189" t="str">
        <f>IF(I71=0,"",I57/I71*100)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24</v>
      </c>
      <c r="G58" s="193"/>
      <c r="H58" s="193"/>
      <c r="I58" s="193">
        <f>'01 1 Pol'!G27</f>
        <v>0</v>
      </c>
      <c r="J58" s="189" t="str">
        <f>IF(I71=0,"",I58/I71*100)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2" t="s">
        <v>24</v>
      </c>
      <c r="G59" s="193"/>
      <c r="H59" s="193"/>
      <c r="I59" s="193">
        <f>'01 1 Pol'!G45</f>
        <v>0</v>
      </c>
      <c r="J59" s="189" t="str">
        <f>IF(I71=0,"",I59/I71*100)</f>
        <v/>
      </c>
    </row>
    <row r="60" spans="1:10" ht="36.75" customHeight="1" x14ac:dyDescent="0.2">
      <c r="A60" s="178"/>
      <c r="B60" s="183" t="s">
        <v>77</v>
      </c>
      <c r="C60" s="184" t="s">
        <v>78</v>
      </c>
      <c r="D60" s="185"/>
      <c r="E60" s="185"/>
      <c r="F60" s="192" t="s">
        <v>24</v>
      </c>
      <c r="G60" s="193"/>
      <c r="H60" s="193"/>
      <c r="I60" s="193">
        <f>'01 1 Pol'!G66</f>
        <v>0</v>
      </c>
      <c r="J60" s="189" t="str">
        <f>IF(I71=0,"",I60/I71*100)</f>
        <v/>
      </c>
    </row>
    <row r="61" spans="1:10" ht="36.75" customHeight="1" x14ac:dyDescent="0.2">
      <c r="A61" s="178"/>
      <c r="B61" s="183" t="s">
        <v>79</v>
      </c>
      <c r="C61" s="184" t="s">
        <v>80</v>
      </c>
      <c r="D61" s="185"/>
      <c r="E61" s="185"/>
      <c r="F61" s="192" t="s">
        <v>24</v>
      </c>
      <c r="G61" s="193"/>
      <c r="H61" s="193"/>
      <c r="I61" s="193">
        <f>'01 1 Pol'!G265</f>
        <v>0</v>
      </c>
      <c r="J61" s="189" t="str">
        <f>IF(I71=0,"",I61/I71*100)</f>
        <v/>
      </c>
    </row>
    <row r="62" spans="1:10" ht="36.75" customHeight="1" x14ac:dyDescent="0.2">
      <c r="A62" s="178"/>
      <c r="B62" s="183" t="s">
        <v>81</v>
      </c>
      <c r="C62" s="184" t="s">
        <v>82</v>
      </c>
      <c r="D62" s="185"/>
      <c r="E62" s="185"/>
      <c r="F62" s="192" t="s">
        <v>25</v>
      </c>
      <c r="G62" s="193"/>
      <c r="H62" s="193"/>
      <c r="I62" s="193">
        <f>'01 1 Pol'!G267</f>
        <v>0</v>
      </c>
      <c r="J62" s="189" t="str">
        <f>IF(I71=0,"",I62/I71*100)</f>
        <v/>
      </c>
    </row>
    <row r="63" spans="1:10" ht="36.75" customHeight="1" x14ac:dyDescent="0.2">
      <c r="A63" s="178"/>
      <c r="B63" s="183" t="s">
        <v>83</v>
      </c>
      <c r="C63" s="184" t="s">
        <v>84</v>
      </c>
      <c r="D63" s="185"/>
      <c r="E63" s="185"/>
      <c r="F63" s="192" t="s">
        <v>25</v>
      </c>
      <c r="G63" s="193"/>
      <c r="H63" s="193"/>
      <c r="I63" s="193">
        <f>'01 1 Pol'!G274</f>
        <v>0</v>
      </c>
      <c r="J63" s="189" t="str">
        <f>IF(I71=0,"",I63/I71*100)</f>
        <v/>
      </c>
    </row>
    <row r="64" spans="1:10" ht="36.75" customHeight="1" x14ac:dyDescent="0.2">
      <c r="A64" s="178"/>
      <c r="B64" s="183" t="s">
        <v>85</v>
      </c>
      <c r="C64" s="184" t="s">
        <v>86</v>
      </c>
      <c r="D64" s="185"/>
      <c r="E64" s="185"/>
      <c r="F64" s="192" t="s">
        <v>25</v>
      </c>
      <c r="G64" s="193"/>
      <c r="H64" s="193"/>
      <c r="I64" s="193">
        <f>'01 1 Pol'!G278</f>
        <v>0</v>
      </c>
      <c r="J64" s="189" t="str">
        <f>IF(I71=0,"",I64/I71*100)</f>
        <v/>
      </c>
    </row>
    <row r="65" spans="1:10" ht="36.75" customHeight="1" x14ac:dyDescent="0.2">
      <c r="A65" s="178"/>
      <c r="B65" s="183" t="s">
        <v>87</v>
      </c>
      <c r="C65" s="184" t="s">
        <v>88</v>
      </c>
      <c r="D65" s="185"/>
      <c r="E65" s="185"/>
      <c r="F65" s="192" t="s">
        <v>25</v>
      </c>
      <c r="G65" s="193"/>
      <c r="H65" s="193"/>
      <c r="I65" s="193">
        <f>'01 1 Pol'!G317</f>
        <v>0</v>
      </c>
      <c r="J65" s="189" t="str">
        <f>IF(I71=0,"",I65/I71*100)</f>
        <v/>
      </c>
    </row>
    <row r="66" spans="1:10" ht="36.75" customHeight="1" x14ac:dyDescent="0.2">
      <c r="A66" s="178"/>
      <c r="B66" s="183" t="s">
        <v>89</v>
      </c>
      <c r="C66" s="184" t="s">
        <v>90</v>
      </c>
      <c r="D66" s="185"/>
      <c r="E66" s="185"/>
      <c r="F66" s="192" t="s">
        <v>25</v>
      </c>
      <c r="G66" s="193"/>
      <c r="H66" s="193"/>
      <c r="I66" s="193">
        <f>'01 1 Pol'!G320</f>
        <v>0</v>
      </c>
      <c r="J66" s="189" t="str">
        <f>IF(I71=0,"",I66/I71*100)</f>
        <v/>
      </c>
    </row>
    <row r="67" spans="1:10" ht="36.75" customHeight="1" x14ac:dyDescent="0.2">
      <c r="A67" s="178"/>
      <c r="B67" s="183" t="s">
        <v>91</v>
      </c>
      <c r="C67" s="184" t="s">
        <v>92</v>
      </c>
      <c r="D67" s="185"/>
      <c r="E67" s="185"/>
      <c r="F67" s="192" t="s">
        <v>25</v>
      </c>
      <c r="G67" s="193"/>
      <c r="H67" s="193"/>
      <c r="I67" s="193">
        <f>'01 1 Pol'!G339</f>
        <v>0</v>
      </c>
      <c r="J67" s="189" t="str">
        <f>IF(I71=0,"",I67/I71*100)</f>
        <v/>
      </c>
    </row>
    <row r="68" spans="1:10" ht="36.75" customHeight="1" x14ac:dyDescent="0.2">
      <c r="A68" s="178"/>
      <c r="B68" s="183" t="s">
        <v>93</v>
      </c>
      <c r="C68" s="184" t="s">
        <v>94</v>
      </c>
      <c r="D68" s="185"/>
      <c r="E68" s="185"/>
      <c r="F68" s="192" t="s">
        <v>25</v>
      </c>
      <c r="G68" s="193"/>
      <c r="H68" s="193"/>
      <c r="I68" s="193">
        <f>'01 1 Pol'!G403</f>
        <v>0</v>
      </c>
      <c r="J68" s="189" t="str">
        <f>IF(I71=0,"",I68/I71*100)</f>
        <v/>
      </c>
    </row>
    <row r="69" spans="1:10" ht="36.75" customHeight="1" x14ac:dyDescent="0.2">
      <c r="A69" s="178"/>
      <c r="B69" s="183" t="s">
        <v>95</v>
      </c>
      <c r="C69" s="184" t="s">
        <v>96</v>
      </c>
      <c r="D69" s="185"/>
      <c r="E69" s="185"/>
      <c r="F69" s="192" t="s">
        <v>97</v>
      </c>
      <c r="G69" s="193"/>
      <c r="H69" s="193"/>
      <c r="I69" s="193">
        <f>'01 1 Pol'!G421</f>
        <v>0</v>
      </c>
      <c r="J69" s="189" t="str">
        <f>IF(I71=0,"",I69/I71*100)</f>
        <v/>
      </c>
    </row>
    <row r="70" spans="1:10" ht="36.75" customHeight="1" x14ac:dyDescent="0.2">
      <c r="A70" s="178"/>
      <c r="B70" s="183" t="s">
        <v>98</v>
      </c>
      <c r="C70" s="184" t="s">
        <v>27</v>
      </c>
      <c r="D70" s="185"/>
      <c r="E70" s="185"/>
      <c r="F70" s="192" t="s">
        <v>98</v>
      </c>
      <c r="G70" s="193"/>
      <c r="H70" s="193"/>
      <c r="I70" s="193">
        <f>'00 00 Naklady'!G8</f>
        <v>0</v>
      </c>
      <c r="J70" s="189" t="str">
        <f>IF(I71=0,"",I70/I71*100)</f>
        <v/>
      </c>
    </row>
    <row r="71" spans="1:10" ht="25.5" customHeight="1" x14ac:dyDescent="0.2">
      <c r="A71" s="179"/>
      <c r="B71" s="186" t="s">
        <v>1</v>
      </c>
      <c r="C71" s="187"/>
      <c r="D71" s="188"/>
      <c r="E71" s="188"/>
      <c r="F71" s="194"/>
      <c r="G71" s="195"/>
      <c r="H71" s="195"/>
      <c r="I71" s="195">
        <f>SUM(I57:I70)</f>
        <v>0</v>
      </c>
      <c r="J71" s="190">
        <f>SUM(J57:J70)</f>
        <v>0</v>
      </c>
    </row>
    <row r="72" spans="1:10" x14ac:dyDescent="0.2">
      <c r="F72" s="135"/>
      <c r="G72" s="135"/>
      <c r="H72" s="135"/>
      <c r="I72" s="135"/>
      <c r="J72" s="191"/>
    </row>
    <row r="73" spans="1:10" x14ac:dyDescent="0.2">
      <c r="F73" s="135"/>
      <c r="G73" s="135"/>
      <c r="H73" s="135"/>
      <c r="I73" s="135"/>
      <c r="J73" s="191"/>
    </row>
    <row r="74" spans="1:10" x14ac:dyDescent="0.2">
      <c r="F74" s="135"/>
      <c r="G74" s="135"/>
      <c r="H74" s="135"/>
      <c r="I74" s="135"/>
      <c r="J74" s="191"/>
    </row>
  </sheetData>
  <sheetProtection password="8879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100</v>
      </c>
      <c r="B1" s="197"/>
      <c r="C1" s="197"/>
      <c r="D1" s="197"/>
      <c r="E1" s="197"/>
      <c r="F1" s="197"/>
      <c r="G1" s="197"/>
      <c r="AG1" t="s">
        <v>101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102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103</v>
      </c>
      <c r="AG3" t="s">
        <v>104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105</v>
      </c>
    </row>
    <row r="5" spans="1:60" x14ac:dyDescent="0.2">
      <c r="D5" s="10"/>
    </row>
    <row r="6" spans="1:60" ht="38.25" x14ac:dyDescent="0.2">
      <c r="A6" s="208" t="s">
        <v>106</v>
      </c>
      <c r="B6" s="210" t="s">
        <v>107</v>
      </c>
      <c r="C6" s="210" t="s">
        <v>108</v>
      </c>
      <c r="D6" s="209" t="s">
        <v>109</v>
      </c>
      <c r="E6" s="208" t="s">
        <v>110</v>
      </c>
      <c r="F6" s="207" t="s">
        <v>111</v>
      </c>
      <c r="G6" s="208" t="s">
        <v>29</v>
      </c>
      <c r="H6" s="211" t="s">
        <v>30</v>
      </c>
      <c r="I6" s="211" t="s">
        <v>112</v>
      </c>
      <c r="J6" s="211" t="s">
        <v>31</v>
      </c>
      <c r="K6" s="211" t="s">
        <v>113</v>
      </c>
      <c r="L6" s="211" t="s">
        <v>114</v>
      </c>
      <c r="M6" s="211" t="s">
        <v>115</v>
      </c>
      <c r="N6" s="211" t="s">
        <v>116</v>
      </c>
      <c r="O6" s="211" t="s">
        <v>117</v>
      </c>
      <c r="P6" s="211" t="s">
        <v>118</v>
      </c>
      <c r="Q6" s="211" t="s">
        <v>119</v>
      </c>
      <c r="R6" s="211" t="s">
        <v>120</v>
      </c>
      <c r="S6" s="211" t="s">
        <v>121</v>
      </c>
      <c r="T6" s="211" t="s">
        <v>122</v>
      </c>
      <c r="U6" s="211" t="s">
        <v>123</v>
      </c>
      <c r="V6" s="211" t="s">
        <v>124</v>
      </c>
      <c r="W6" s="211" t="s">
        <v>125</v>
      </c>
      <c r="X6" s="211" t="s">
        <v>126</v>
      </c>
      <c r="Y6" s="211" t="s">
        <v>127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128</v>
      </c>
      <c r="B8" s="225" t="s">
        <v>98</v>
      </c>
      <c r="C8" s="239" t="s">
        <v>27</v>
      </c>
      <c r="D8" s="226"/>
      <c r="E8" s="227"/>
      <c r="F8" s="228"/>
      <c r="G8" s="228">
        <f>SUMIF(AG9:AG10,"&lt;&gt;NOR",G9:G10)</f>
        <v>0</v>
      </c>
      <c r="H8" s="228"/>
      <c r="I8" s="228">
        <f>SUM(I9:I10)</f>
        <v>0</v>
      </c>
      <c r="J8" s="228"/>
      <c r="K8" s="228">
        <f>SUM(K9:K10)</f>
        <v>0</v>
      </c>
      <c r="L8" s="228"/>
      <c r="M8" s="228">
        <f>SUM(M9:M10)</f>
        <v>0</v>
      </c>
      <c r="N8" s="227"/>
      <c r="O8" s="227">
        <f>SUM(O9:O10)</f>
        <v>0</v>
      </c>
      <c r="P8" s="227"/>
      <c r="Q8" s="227">
        <f>SUM(Q9:Q10)</f>
        <v>0</v>
      </c>
      <c r="R8" s="228"/>
      <c r="S8" s="228"/>
      <c r="T8" s="229"/>
      <c r="U8" s="223"/>
      <c r="V8" s="223">
        <f>SUM(V9:V10)</f>
        <v>0</v>
      </c>
      <c r="W8" s="223"/>
      <c r="X8" s="223"/>
      <c r="Y8" s="223"/>
      <c r="AG8" t="s">
        <v>129</v>
      </c>
    </row>
    <row r="9" spans="1:60" outlineLevel="1" x14ac:dyDescent="0.2">
      <c r="A9" s="231">
        <v>1</v>
      </c>
      <c r="B9" s="232" t="s">
        <v>130</v>
      </c>
      <c r="C9" s="240" t="s">
        <v>131</v>
      </c>
      <c r="D9" s="233" t="s">
        <v>132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15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133</v>
      </c>
      <c r="T9" s="237" t="s">
        <v>134</v>
      </c>
      <c r="U9" s="222">
        <v>0</v>
      </c>
      <c r="V9" s="222">
        <f>ROUND(E9*U9,2)</f>
        <v>0</v>
      </c>
      <c r="W9" s="222"/>
      <c r="X9" s="222" t="s">
        <v>135</v>
      </c>
      <c r="Y9" s="222" t="s">
        <v>136</v>
      </c>
      <c r="Z9" s="212"/>
      <c r="AA9" s="212"/>
      <c r="AB9" s="212"/>
      <c r="AC9" s="212"/>
      <c r="AD9" s="212"/>
      <c r="AE9" s="212"/>
      <c r="AF9" s="212"/>
      <c r="AG9" s="212" t="s">
        <v>137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1" t="s">
        <v>138</v>
      </c>
      <c r="D10" s="238"/>
      <c r="E10" s="238"/>
      <c r="F10" s="238"/>
      <c r="G10" s="238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3"/>
      <c r="B11" s="4"/>
      <c r="C11" s="242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v>15</v>
      </c>
      <c r="AF11">
        <v>21</v>
      </c>
      <c r="AG11" t="s">
        <v>114</v>
      </c>
    </row>
    <row r="12" spans="1:60" x14ac:dyDescent="0.2">
      <c r="A12" s="215"/>
      <c r="B12" s="216" t="s">
        <v>29</v>
      </c>
      <c r="C12" s="243"/>
      <c r="D12" s="217"/>
      <c r="E12" s="218"/>
      <c r="F12" s="218"/>
      <c r="G12" s="230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f>SUMIF(L7:L10,AE11,G7:G10)</f>
        <v>0</v>
      </c>
      <c r="AF12">
        <f>SUMIF(L7:L10,AF11,G7:G10)</f>
        <v>0</v>
      </c>
      <c r="AG12" t="s">
        <v>140</v>
      </c>
    </row>
    <row r="13" spans="1:60" x14ac:dyDescent="0.2">
      <c r="C13" s="244"/>
      <c r="D13" s="10"/>
      <c r="AG13" t="s">
        <v>141</v>
      </c>
    </row>
    <row r="14" spans="1:60" x14ac:dyDescent="0.2">
      <c r="D14" s="10"/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142</v>
      </c>
      <c r="B1" s="197"/>
      <c r="C1" s="197"/>
      <c r="D1" s="197"/>
      <c r="E1" s="197"/>
      <c r="F1" s="197"/>
      <c r="G1" s="197"/>
      <c r="AG1" t="s">
        <v>101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102</v>
      </c>
    </row>
    <row r="3" spans="1:60" ht="24.95" customHeight="1" x14ac:dyDescent="0.2">
      <c r="A3" s="198" t="s">
        <v>8</v>
      </c>
      <c r="B3" s="49" t="s">
        <v>56</v>
      </c>
      <c r="C3" s="201" t="s">
        <v>57</v>
      </c>
      <c r="D3" s="199"/>
      <c r="E3" s="199"/>
      <c r="F3" s="199"/>
      <c r="G3" s="200"/>
      <c r="AC3" s="176" t="s">
        <v>102</v>
      </c>
      <c r="AG3" t="s">
        <v>104</v>
      </c>
    </row>
    <row r="4" spans="1:60" ht="24.95" customHeight="1" x14ac:dyDescent="0.2">
      <c r="A4" s="202" t="s">
        <v>9</v>
      </c>
      <c r="B4" s="203" t="s">
        <v>58</v>
      </c>
      <c r="C4" s="204" t="s">
        <v>57</v>
      </c>
      <c r="D4" s="205"/>
      <c r="E4" s="205"/>
      <c r="F4" s="205"/>
      <c r="G4" s="206"/>
      <c r="AG4" t="s">
        <v>105</v>
      </c>
    </row>
    <row r="5" spans="1:60" x14ac:dyDescent="0.2">
      <c r="D5" s="10"/>
    </row>
    <row r="6" spans="1:60" ht="38.25" x14ac:dyDescent="0.2">
      <c r="A6" s="208" t="s">
        <v>106</v>
      </c>
      <c r="B6" s="210" t="s">
        <v>107</v>
      </c>
      <c r="C6" s="210" t="s">
        <v>108</v>
      </c>
      <c r="D6" s="209" t="s">
        <v>109</v>
      </c>
      <c r="E6" s="208" t="s">
        <v>110</v>
      </c>
      <c r="F6" s="207" t="s">
        <v>111</v>
      </c>
      <c r="G6" s="208" t="s">
        <v>29</v>
      </c>
      <c r="H6" s="211" t="s">
        <v>30</v>
      </c>
      <c r="I6" s="211" t="s">
        <v>112</v>
      </c>
      <c r="J6" s="211" t="s">
        <v>31</v>
      </c>
      <c r="K6" s="211" t="s">
        <v>113</v>
      </c>
      <c r="L6" s="211" t="s">
        <v>114</v>
      </c>
      <c r="M6" s="211" t="s">
        <v>115</v>
      </c>
      <c r="N6" s="211" t="s">
        <v>116</v>
      </c>
      <c r="O6" s="211" t="s">
        <v>117</v>
      </c>
      <c r="P6" s="211" t="s">
        <v>118</v>
      </c>
      <c r="Q6" s="211" t="s">
        <v>119</v>
      </c>
      <c r="R6" s="211" t="s">
        <v>120</v>
      </c>
      <c r="S6" s="211" t="s">
        <v>121</v>
      </c>
      <c r="T6" s="211" t="s">
        <v>122</v>
      </c>
      <c r="U6" s="211" t="s">
        <v>123</v>
      </c>
      <c r="V6" s="211" t="s">
        <v>124</v>
      </c>
      <c r="W6" s="211" t="s">
        <v>125</v>
      </c>
      <c r="X6" s="211" t="s">
        <v>126</v>
      </c>
      <c r="Y6" s="211" t="s">
        <v>127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4" t="s">
        <v>128</v>
      </c>
      <c r="B8" s="225" t="s">
        <v>71</v>
      </c>
      <c r="C8" s="239" t="s">
        <v>72</v>
      </c>
      <c r="D8" s="226"/>
      <c r="E8" s="227"/>
      <c r="F8" s="228"/>
      <c r="G8" s="228">
        <f>SUMIF(AG9:AG26,"&lt;&gt;NOR",G9:G26)</f>
        <v>0</v>
      </c>
      <c r="H8" s="228"/>
      <c r="I8" s="228">
        <f>SUM(I9:I26)</f>
        <v>0</v>
      </c>
      <c r="J8" s="228"/>
      <c r="K8" s="228">
        <f>SUM(K9:K26)</f>
        <v>0</v>
      </c>
      <c r="L8" s="228"/>
      <c r="M8" s="228">
        <f>SUM(M9:M26)</f>
        <v>0</v>
      </c>
      <c r="N8" s="227"/>
      <c r="O8" s="227">
        <f>SUM(O9:O26)</f>
        <v>0</v>
      </c>
      <c r="P8" s="227"/>
      <c r="Q8" s="227">
        <f>SUM(Q9:Q26)</f>
        <v>0</v>
      </c>
      <c r="R8" s="228"/>
      <c r="S8" s="228"/>
      <c r="T8" s="229"/>
      <c r="U8" s="223"/>
      <c r="V8" s="223">
        <f>SUM(V9:V26)</f>
        <v>85.56</v>
      </c>
      <c r="W8" s="223"/>
      <c r="X8" s="223"/>
      <c r="Y8" s="223"/>
      <c r="AG8" t="s">
        <v>129</v>
      </c>
    </row>
    <row r="9" spans="1:60" outlineLevel="1" x14ac:dyDescent="0.2">
      <c r="A9" s="231">
        <v>1</v>
      </c>
      <c r="B9" s="232" t="s">
        <v>143</v>
      </c>
      <c r="C9" s="240" t="s">
        <v>144</v>
      </c>
      <c r="D9" s="233" t="s">
        <v>145</v>
      </c>
      <c r="E9" s="234">
        <v>46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15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146</v>
      </c>
      <c r="T9" s="237" t="s">
        <v>134</v>
      </c>
      <c r="U9" s="222">
        <v>1.86</v>
      </c>
      <c r="V9" s="222">
        <f>ROUND(E9*U9,2)</f>
        <v>85.56</v>
      </c>
      <c r="W9" s="222"/>
      <c r="X9" s="222" t="s">
        <v>147</v>
      </c>
      <c r="Y9" s="222" t="s">
        <v>136</v>
      </c>
      <c r="Z9" s="212"/>
      <c r="AA9" s="212"/>
      <c r="AB9" s="212"/>
      <c r="AC9" s="212"/>
      <c r="AD9" s="212"/>
      <c r="AE9" s="212"/>
      <c r="AF9" s="212"/>
      <c r="AG9" s="212" t="s">
        <v>148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1" t="s">
        <v>149</v>
      </c>
      <c r="D10" s="238"/>
      <c r="E10" s="238"/>
      <c r="F10" s="238"/>
      <c r="G10" s="238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139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9" t="s">
        <v>150</v>
      </c>
      <c r="D11" s="245"/>
      <c r="E11" s="246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151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9" t="s">
        <v>152</v>
      </c>
      <c r="D12" s="245"/>
      <c r="E12" s="246">
        <v>3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151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59" t="s">
        <v>153</v>
      </c>
      <c r="D13" s="245"/>
      <c r="E13" s="246">
        <v>3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151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59" t="s">
        <v>154</v>
      </c>
      <c r="D14" s="245"/>
      <c r="E14" s="246">
        <v>3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151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59" t="s">
        <v>155</v>
      </c>
      <c r="D15" s="245"/>
      <c r="E15" s="246">
        <v>3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151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59" t="s">
        <v>156</v>
      </c>
      <c r="D16" s="245"/>
      <c r="E16" s="246">
        <v>3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151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59" t="s">
        <v>157</v>
      </c>
      <c r="D17" s="245"/>
      <c r="E17" s="246">
        <v>3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151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19"/>
      <c r="B18" s="220"/>
      <c r="C18" s="259" t="s">
        <v>158</v>
      </c>
      <c r="D18" s="245"/>
      <c r="E18" s="246">
        <v>3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151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19"/>
      <c r="B19" s="220"/>
      <c r="C19" s="259" t="s">
        <v>159</v>
      </c>
      <c r="D19" s="245"/>
      <c r="E19" s="246">
        <v>3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151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59" t="s">
        <v>160</v>
      </c>
      <c r="D20" s="245"/>
      <c r="E20" s="246">
        <v>4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151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9" t="s">
        <v>161</v>
      </c>
      <c r="D21" s="245"/>
      <c r="E21" s="246">
        <v>3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151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19"/>
      <c r="B22" s="220"/>
      <c r="C22" s="259" t="s">
        <v>162</v>
      </c>
      <c r="D22" s="245"/>
      <c r="E22" s="246">
        <v>3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151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59" t="s">
        <v>163</v>
      </c>
      <c r="D23" s="245"/>
      <c r="E23" s="246">
        <v>3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151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59" t="s">
        <v>164</v>
      </c>
      <c r="D24" s="245"/>
      <c r="E24" s="246">
        <v>3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151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9" t="s">
        <v>165</v>
      </c>
      <c r="D25" s="245"/>
      <c r="E25" s="246">
        <v>3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151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59" t="s">
        <v>166</v>
      </c>
      <c r="D26" s="245"/>
      <c r="E26" s="246">
        <v>3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151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24" t="s">
        <v>128</v>
      </c>
      <c r="B27" s="225" t="s">
        <v>73</v>
      </c>
      <c r="C27" s="239" t="s">
        <v>74</v>
      </c>
      <c r="D27" s="226"/>
      <c r="E27" s="227"/>
      <c r="F27" s="228"/>
      <c r="G27" s="228">
        <f>SUMIF(AG28:AG44,"&lt;&gt;NOR",G28:G44)</f>
        <v>0</v>
      </c>
      <c r="H27" s="228"/>
      <c r="I27" s="228">
        <f>SUM(I28:I44)</f>
        <v>0</v>
      </c>
      <c r="J27" s="228"/>
      <c r="K27" s="228">
        <f>SUM(K28:K44)</f>
        <v>0</v>
      </c>
      <c r="L27" s="228"/>
      <c r="M27" s="228">
        <f>SUM(M28:M44)</f>
        <v>0</v>
      </c>
      <c r="N27" s="227"/>
      <c r="O27" s="227">
        <f>SUM(O28:O44)</f>
        <v>0.87</v>
      </c>
      <c r="P27" s="227"/>
      <c r="Q27" s="227">
        <f>SUM(Q28:Q44)</f>
        <v>0</v>
      </c>
      <c r="R27" s="228"/>
      <c r="S27" s="228"/>
      <c r="T27" s="229"/>
      <c r="U27" s="223"/>
      <c r="V27" s="223">
        <f>SUM(V28:V44)</f>
        <v>117.38</v>
      </c>
      <c r="W27" s="223"/>
      <c r="X27" s="223"/>
      <c r="Y27" s="223"/>
      <c r="AG27" t="s">
        <v>129</v>
      </c>
    </row>
    <row r="28" spans="1:60" outlineLevel="1" x14ac:dyDescent="0.2">
      <c r="A28" s="231">
        <v>2</v>
      </c>
      <c r="B28" s="232" t="s">
        <v>167</v>
      </c>
      <c r="C28" s="240" t="s">
        <v>168</v>
      </c>
      <c r="D28" s="233" t="s">
        <v>169</v>
      </c>
      <c r="E28" s="234">
        <v>548.5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15</v>
      </c>
      <c r="M28" s="236">
        <f>G28*(1+L28/100)</f>
        <v>0</v>
      </c>
      <c r="N28" s="234">
        <v>1.58E-3</v>
      </c>
      <c r="O28" s="234">
        <f>ROUND(E28*N28,2)</f>
        <v>0.87</v>
      </c>
      <c r="P28" s="234">
        <v>0</v>
      </c>
      <c r="Q28" s="234">
        <f>ROUND(E28*P28,2)</f>
        <v>0</v>
      </c>
      <c r="R28" s="236" t="s">
        <v>170</v>
      </c>
      <c r="S28" s="236" t="s">
        <v>133</v>
      </c>
      <c r="T28" s="237" t="s">
        <v>133</v>
      </c>
      <c r="U28" s="222">
        <v>0.214</v>
      </c>
      <c r="V28" s="222">
        <f>ROUND(E28*U28,2)</f>
        <v>117.38</v>
      </c>
      <c r="W28" s="222"/>
      <c r="X28" s="222" t="s">
        <v>147</v>
      </c>
      <c r="Y28" s="222" t="s">
        <v>136</v>
      </c>
      <c r="Z28" s="212"/>
      <c r="AA28" s="212"/>
      <c r="AB28" s="212"/>
      <c r="AC28" s="212"/>
      <c r="AD28" s="212"/>
      <c r="AE28" s="212"/>
      <c r="AF28" s="212"/>
      <c r="AG28" s="212" t="s">
        <v>148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9" t="s">
        <v>171</v>
      </c>
      <c r="D29" s="245"/>
      <c r="E29" s="246">
        <v>37.1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151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19"/>
      <c r="B30" s="220"/>
      <c r="C30" s="259" t="s">
        <v>172</v>
      </c>
      <c r="D30" s="245"/>
      <c r="E30" s="246">
        <v>35.200000000000003</v>
      </c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151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59" t="s">
        <v>173</v>
      </c>
      <c r="D31" s="245"/>
      <c r="E31" s="246">
        <v>35.1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151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59" t="s">
        <v>174</v>
      </c>
      <c r="D32" s="245"/>
      <c r="E32" s="246">
        <v>34.6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151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59" t="s">
        <v>175</v>
      </c>
      <c r="D33" s="245"/>
      <c r="E33" s="246">
        <v>34.5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151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59" t="s">
        <v>176</v>
      </c>
      <c r="D34" s="245"/>
      <c r="E34" s="246">
        <v>37.9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151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59" t="s">
        <v>177</v>
      </c>
      <c r="D35" s="245"/>
      <c r="E35" s="246">
        <v>39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151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59" t="s">
        <v>178</v>
      </c>
      <c r="D36" s="245"/>
      <c r="E36" s="246">
        <v>36.299999999999997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151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59" t="s">
        <v>179</v>
      </c>
      <c r="D37" s="245"/>
      <c r="E37" s="246">
        <v>43.2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151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59" t="s">
        <v>180</v>
      </c>
      <c r="D38" s="245"/>
      <c r="E38" s="246">
        <v>27.1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151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9" t="s">
        <v>181</v>
      </c>
      <c r="D39" s="245"/>
      <c r="E39" s="246">
        <v>32.1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151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59" t="s">
        <v>182</v>
      </c>
      <c r="D40" s="245"/>
      <c r="E40" s="246">
        <v>33.6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151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59" t="s">
        <v>183</v>
      </c>
      <c r="D41" s="245"/>
      <c r="E41" s="246">
        <v>36.6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151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">
      <c r="A42" s="219"/>
      <c r="B42" s="220"/>
      <c r="C42" s="259" t="s">
        <v>184</v>
      </c>
      <c r="D42" s="245"/>
      <c r="E42" s="246">
        <v>36.9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151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59" t="s">
        <v>185</v>
      </c>
      <c r="D43" s="245"/>
      <c r="E43" s="246">
        <v>34.299999999999997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151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59" t="s">
        <v>186</v>
      </c>
      <c r="D44" s="245"/>
      <c r="E44" s="246">
        <v>15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151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">
      <c r="A45" s="224" t="s">
        <v>128</v>
      </c>
      <c r="B45" s="225" t="s">
        <v>75</v>
      </c>
      <c r="C45" s="239" t="s">
        <v>76</v>
      </c>
      <c r="D45" s="226"/>
      <c r="E45" s="227"/>
      <c r="F45" s="228"/>
      <c r="G45" s="228">
        <f>SUMIF(AG46:AG65,"&lt;&gt;NOR",G46:G65)</f>
        <v>0</v>
      </c>
      <c r="H45" s="228"/>
      <c r="I45" s="228">
        <f>SUM(I46:I65)</f>
        <v>0</v>
      </c>
      <c r="J45" s="228"/>
      <c r="K45" s="228">
        <f>SUM(K46:K65)</f>
        <v>0</v>
      </c>
      <c r="L45" s="228"/>
      <c r="M45" s="228">
        <f>SUM(M46:M65)</f>
        <v>0</v>
      </c>
      <c r="N45" s="227"/>
      <c r="O45" s="227">
        <f>SUM(O46:O65)</f>
        <v>0</v>
      </c>
      <c r="P45" s="227"/>
      <c r="Q45" s="227">
        <f>SUM(Q46:Q65)</f>
        <v>0</v>
      </c>
      <c r="R45" s="228"/>
      <c r="S45" s="228"/>
      <c r="T45" s="229"/>
      <c r="U45" s="223"/>
      <c r="V45" s="223">
        <f>SUM(V46:V65)</f>
        <v>56.66</v>
      </c>
      <c r="W45" s="223"/>
      <c r="X45" s="223"/>
      <c r="Y45" s="223"/>
      <c r="AG45" t="s">
        <v>129</v>
      </c>
    </row>
    <row r="46" spans="1:60" outlineLevel="1" x14ac:dyDescent="0.2">
      <c r="A46" s="231">
        <v>3</v>
      </c>
      <c r="B46" s="232" t="s">
        <v>187</v>
      </c>
      <c r="C46" s="240" t="s">
        <v>188</v>
      </c>
      <c r="D46" s="233" t="s">
        <v>169</v>
      </c>
      <c r="E46" s="234">
        <v>3777.3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15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 t="s">
        <v>189</v>
      </c>
      <c r="S46" s="236" t="s">
        <v>133</v>
      </c>
      <c r="T46" s="237" t="s">
        <v>133</v>
      </c>
      <c r="U46" s="222">
        <v>1.4999999999999999E-2</v>
      </c>
      <c r="V46" s="222">
        <f>ROUND(E46*U46,2)</f>
        <v>56.66</v>
      </c>
      <c r="W46" s="222"/>
      <c r="X46" s="222" t="s">
        <v>147</v>
      </c>
      <c r="Y46" s="222" t="s">
        <v>136</v>
      </c>
      <c r="Z46" s="212"/>
      <c r="AA46" s="212"/>
      <c r="AB46" s="212"/>
      <c r="AC46" s="212"/>
      <c r="AD46" s="212"/>
      <c r="AE46" s="212"/>
      <c r="AF46" s="212"/>
      <c r="AG46" s="212" t="s">
        <v>148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60" t="s">
        <v>190</v>
      </c>
      <c r="D47" s="247"/>
      <c r="E47" s="248"/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151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61" t="s">
        <v>191</v>
      </c>
      <c r="D48" s="247"/>
      <c r="E48" s="248">
        <v>37.1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151</v>
      </c>
      <c r="AH48" s="212">
        <v>2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61" t="s">
        <v>192</v>
      </c>
      <c r="D49" s="247"/>
      <c r="E49" s="248">
        <v>35.200000000000003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151</v>
      </c>
      <c r="AH49" s="212">
        <v>2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61" t="s">
        <v>193</v>
      </c>
      <c r="D50" s="247"/>
      <c r="E50" s="248">
        <v>35.1</v>
      </c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151</v>
      </c>
      <c r="AH50" s="212">
        <v>2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61" t="s">
        <v>194</v>
      </c>
      <c r="D51" s="247"/>
      <c r="E51" s="248">
        <v>34.6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151</v>
      </c>
      <c r="AH51" s="212">
        <v>2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61" t="s">
        <v>195</v>
      </c>
      <c r="D52" s="247"/>
      <c r="E52" s="248">
        <v>34.5</v>
      </c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151</v>
      </c>
      <c r="AH52" s="212">
        <v>2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61" t="s">
        <v>196</v>
      </c>
      <c r="D53" s="247"/>
      <c r="E53" s="248">
        <v>37.9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151</v>
      </c>
      <c r="AH53" s="212">
        <v>2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61" t="s">
        <v>197</v>
      </c>
      <c r="D54" s="247"/>
      <c r="E54" s="248">
        <v>39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151</v>
      </c>
      <c r="AH54" s="212">
        <v>2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61" t="s">
        <v>198</v>
      </c>
      <c r="D55" s="247"/>
      <c r="E55" s="248">
        <v>36.299999999999997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151</v>
      </c>
      <c r="AH55" s="212">
        <v>2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61" t="s">
        <v>199</v>
      </c>
      <c r="D56" s="247"/>
      <c r="E56" s="248">
        <v>43.2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151</v>
      </c>
      <c r="AH56" s="212">
        <v>2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61" t="s">
        <v>200</v>
      </c>
      <c r="D57" s="247"/>
      <c r="E57" s="248">
        <v>27.1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151</v>
      </c>
      <c r="AH57" s="212">
        <v>2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61" t="s">
        <v>201</v>
      </c>
      <c r="D58" s="247"/>
      <c r="E58" s="248">
        <v>32.1</v>
      </c>
      <c r="F58" s="222"/>
      <c r="G58" s="222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151</v>
      </c>
      <c r="AH58" s="212">
        <v>2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">
      <c r="A59" s="219"/>
      <c r="B59" s="220"/>
      <c r="C59" s="261" t="s">
        <v>202</v>
      </c>
      <c r="D59" s="247"/>
      <c r="E59" s="248">
        <v>33.6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151</v>
      </c>
      <c r="AH59" s="212">
        <v>2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61" t="s">
        <v>203</v>
      </c>
      <c r="D60" s="247"/>
      <c r="E60" s="248">
        <v>36.6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151</v>
      </c>
      <c r="AH60" s="212">
        <v>2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61" t="s">
        <v>204</v>
      </c>
      <c r="D61" s="247"/>
      <c r="E61" s="248">
        <v>36.9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151</v>
      </c>
      <c r="AH61" s="212">
        <v>2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61" t="s">
        <v>205</v>
      </c>
      <c r="D62" s="247"/>
      <c r="E62" s="248">
        <v>34.299999999999997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151</v>
      </c>
      <c r="AH62" s="212">
        <v>2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60" t="s">
        <v>206</v>
      </c>
      <c r="D63" s="247"/>
      <c r="E63" s="248"/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151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59" t="s">
        <v>207</v>
      </c>
      <c r="D64" s="245"/>
      <c r="E64" s="246">
        <v>1600.5</v>
      </c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151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3" x14ac:dyDescent="0.2">
      <c r="A65" s="219"/>
      <c r="B65" s="220"/>
      <c r="C65" s="259" t="s">
        <v>208</v>
      </c>
      <c r="D65" s="245"/>
      <c r="E65" s="246">
        <v>2176.8000000000002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151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24" t="s">
        <v>128</v>
      </c>
      <c r="B66" s="225" t="s">
        <v>77</v>
      </c>
      <c r="C66" s="239" t="s">
        <v>78</v>
      </c>
      <c r="D66" s="226"/>
      <c r="E66" s="227"/>
      <c r="F66" s="228"/>
      <c r="G66" s="228">
        <f>SUMIF(AG67:AG264,"&lt;&gt;NOR",G67:G264)</f>
        <v>0</v>
      </c>
      <c r="H66" s="228"/>
      <c r="I66" s="228">
        <f>SUM(I67:I264)</f>
        <v>0</v>
      </c>
      <c r="J66" s="228"/>
      <c r="K66" s="228">
        <f>SUM(K67:K264)</f>
        <v>0</v>
      </c>
      <c r="L66" s="228"/>
      <c r="M66" s="228">
        <f>SUM(M67:M264)</f>
        <v>0</v>
      </c>
      <c r="N66" s="227"/>
      <c r="O66" s="227">
        <f>SUM(O67:O264)</f>
        <v>0.13</v>
      </c>
      <c r="P66" s="227"/>
      <c r="Q66" s="227">
        <f>SUM(Q67:Q264)</f>
        <v>94.759999999999991</v>
      </c>
      <c r="R66" s="228"/>
      <c r="S66" s="228"/>
      <c r="T66" s="229"/>
      <c r="U66" s="223"/>
      <c r="V66" s="223">
        <f>SUM(V67:V264)</f>
        <v>590.89999999999986</v>
      </c>
      <c r="W66" s="223"/>
      <c r="X66" s="223"/>
      <c r="Y66" s="223"/>
      <c r="AG66" t="s">
        <v>129</v>
      </c>
    </row>
    <row r="67" spans="1:60" outlineLevel="1" x14ac:dyDescent="0.2">
      <c r="A67" s="231">
        <v>4</v>
      </c>
      <c r="B67" s="232" t="s">
        <v>209</v>
      </c>
      <c r="C67" s="240" t="s">
        <v>210</v>
      </c>
      <c r="D67" s="233" t="s">
        <v>169</v>
      </c>
      <c r="E67" s="234">
        <v>6.53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15</v>
      </c>
      <c r="M67" s="236">
        <f>G67*(1+L67/100)</f>
        <v>0</v>
      </c>
      <c r="N67" s="234">
        <v>6.7000000000000002E-4</v>
      </c>
      <c r="O67" s="234">
        <f>ROUND(E67*N67,2)</f>
        <v>0</v>
      </c>
      <c r="P67" s="234">
        <v>0.16</v>
      </c>
      <c r="Q67" s="234">
        <f>ROUND(E67*P67,2)</f>
        <v>1.04</v>
      </c>
      <c r="R67" s="236" t="s">
        <v>211</v>
      </c>
      <c r="S67" s="236" t="s">
        <v>133</v>
      </c>
      <c r="T67" s="237" t="s">
        <v>133</v>
      </c>
      <c r="U67" s="222">
        <v>0.19900000000000001</v>
      </c>
      <c r="V67" s="222">
        <f>ROUND(E67*U67,2)</f>
        <v>1.3</v>
      </c>
      <c r="W67" s="222"/>
      <c r="X67" s="222" t="s">
        <v>147</v>
      </c>
      <c r="Y67" s="222" t="s">
        <v>136</v>
      </c>
      <c r="Z67" s="212"/>
      <c r="AA67" s="212"/>
      <c r="AB67" s="212"/>
      <c r="AC67" s="212"/>
      <c r="AD67" s="212"/>
      <c r="AE67" s="212"/>
      <c r="AF67" s="212"/>
      <c r="AG67" s="212" t="s">
        <v>148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2" x14ac:dyDescent="0.2">
      <c r="A68" s="219"/>
      <c r="B68" s="220"/>
      <c r="C68" s="262" t="s">
        <v>212</v>
      </c>
      <c r="D68" s="250"/>
      <c r="E68" s="250"/>
      <c r="F68" s="250"/>
      <c r="G68" s="250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213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49" t="str">
        <f>C68</f>
        <v>nebo vybourání otvorů průřezové plochy přes 4 m2 v příčkách, včetně pomocného lešení o výšce podlahy do 1900 mm a pro zatížení do 1,5 kPa  (150 kg/m2),</v>
      </c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59" t="s">
        <v>214</v>
      </c>
      <c r="D69" s="245"/>
      <c r="E69" s="246">
        <v>6.53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151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31">
        <v>5</v>
      </c>
      <c r="B70" s="232" t="s">
        <v>215</v>
      </c>
      <c r="C70" s="240" t="s">
        <v>216</v>
      </c>
      <c r="D70" s="233" t="s">
        <v>169</v>
      </c>
      <c r="E70" s="234">
        <v>54.560250000000003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15</v>
      </c>
      <c r="M70" s="236">
        <f>G70*(1+L70/100)</f>
        <v>0</v>
      </c>
      <c r="N70" s="234">
        <v>3.3E-4</v>
      </c>
      <c r="O70" s="234">
        <f>ROUND(E70*N70,2)</f>
        <v>0.02</v>
      </c>
      <c r="P70" s="234">
        <v>2.198E-2</v>
      </c>
      <c r="Q70" s="234">
        <f>ROUND(E70*P70,2)</f>
        <v>1.2</v>
      </c>
      <c r="R70" s="236" t="s">
        <v>211</v>
      </c>
      <c r="S70" s="236" t="s">
        <v>133</v>
      </c>
      <c r="T70" s="237" t="s">
        <v>133</v>
      </c>
      <c r="U70" s="222">
        <v>0.32500000000000001</v>
      </c>
      <c r="V70" s="222">
        <f>ROUND(E70*U70,2)</f>
        <v>17.73</v>
      </c>
      <c r="W70" s="222"/>
      <c r="X70" s="222" t="s">
        <v>147</v>
      </c>
      <c r="Y70" s="222" t="s">
        <v>136</v>
      </c>
      <c r="Z70" s="212"/>
      <c r="AA70" s="212"/>
      <c r="AB70" s="212"/>
      <c r="AC70" s="212"/>
      <c r="AD70" s="212"/>
      <c r="AE70" s="212"/>
      <c r="AF70" s="212"/>
      <c r="AG70" s="212" t="s">
        <v>148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59" t="s">
        <v>217</v>
      </c>
      <c r="D71" s="245"/>
      <c r="E71" s="246"/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151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59" t="s">
        <v>218</v>
      </c>
      <c r="D72" s="245"/>
      <c r="E72" s="246">
        <v>3.54</v>
      </c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151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59" t="s">
        <v>219</v>
      </c>
      <c r="D73" s="245"/>
      <c r="E73" s="246">
        <v>3.7170000000000001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151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59" t="s">
        <v>220</v>
      </c>
      <c r="D74" s="245"/>
      <c r="E74" s="246">
        <v>3.43675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151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59" t="s">
        <v>221</v>
      </c>
      <c r="D75" s="245"/>
      <c r="E75" s="246">
        <v>3.54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151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59" t="s">
        <v>222</v>
      </c>
      <c r="D76" s="245"/>
      <c r="E76" s="246">
        <v>3.6284999999999998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151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19"/>
      <c r="B77" s="220"/>
      <c r="C77" s="259" t="s">
        <v>223</v>
      </c>
      <c r="D77" s="245"/>
      <c r="E77" s="246">
        <v>3.3039999999999998</v>
      </c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151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19"/>
      <c r="B78" s="220"/>
      <c r="C78" s="259" t="s">
        <v>224</v>
      </c>
      <c r="D78" s="245"/>
      <c r="E78" s="246">
        <v>4.08575</v>
      </c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151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59" t="s">
        <v>225</v>
      </c>
      <c r="D79" s="245"/>
      <c r="E79" s="246">
        <v>3.11225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151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59" t="s">
        <v>226</v>
      </c>
      <c r="D80" s="245"/>
      <c r="E80" s="246">
        <v>3.6579999999999999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151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19"/>
      <c r="B81" s="220"/>
      <c r="C81" s="259" t="s">
        <v>227</v>
      </c>
      <c r="D81" s="245"/>
      <c r="E81" s="246">
        <v>3.93825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151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59" t="s">
        <v>228</v>
      </c>
      <c r="D82" s="245"/>
      <c r="E82" s="246">
        <v>3.8054999999999999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151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59" t="s">
        <v>229</v>
      </c>
      <c r="D83" s="245"/>
      <c r="E83" s="246">
        <v>3.43675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151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19"/>
      <c r="B84" s="220"/>
      <c r="C84" s="259" t="s">
        <v>230</v>
      </c>
      <c r="D84" s="245"/>
      <c r="E84" s="246">
        <v>3.7759999999999998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151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59" t="s">
        <v>231</v>
      </c>
      <c r="D85" s="245"/>
      <c r="E85" s="246">
        <v>3.8054999999999999</v>
      </c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151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59" t="s">
        <v>232</v>
      </c>
      <c r="D86" s="245"/>
      <c r="E86" s="246">
        <v>3.7759999999999998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151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1">
        <v>6</v>
      </c>
      <c r="B87" s="232" t="s">
        <v>233</v>
      </c>
      <c r="C87" s="240" t="s">
        <v>234</v>
      </c>
      <c r="D87" s="233" t="s">
        <v>169</v>
      </c>
      <c r="E87" s="234">
        <v>86.9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15</v>
      </c>
      <c r="M87" s="236">
        <f>G87*(1+L87/100)</f>
        <v>0</v>
      </c>
      <c r="N87" s="234">
        <v>0</v>
      </c>
      <c r="O87" s="234">
        <f>ROUND(E87*N87,2)</f>
        <v>0</v>
      </c>
      <c r="P87" s="234">
        <v>0.02</v>
      </c>
      <c r="Q87" s="234">
        <f>ROUND(E87*P87,2)</f>
        <v>1.74</v>
      </c>
      <c r="R87" s="236" t="s">
        <v>211</v>
      </c>
      <c r="S87" s="236" t="s">
        <v>133</v>
      </c>
      <c r="T87" s="237" t="s">
        <v>133</v>
      </c>
      <c r="U87" s="222">
        <v>0.23</v>
      </c>
      <c r="V87" s="222">
        <f>ROUND(E87*U87,2)</f>
        <v>19.989999999999998</v>
      </c>
      <c r="W87" s="222"/>
      <c r="X87" s="222" t="s">
        <v>147</v>
      </c>
      <c r="Y87" s="222" t="s">
        <v>136</v>
      </c>
      <c r="Z87" s="212"/>
      <c r="AA87" s="212"/>
      <c r="AB87" s="212"/>
      <c r="AC87" s="212"/>
      <c r="AD87" s="212"/>
      <c r="AE87" s="212"/>
      <c r="AF87" s="212"/>
      <c r="AG87" s="212" t="s">
        <v>148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62" t="s">
        <v>235</v>
      </c>
      <c r="D88" s="250"/>
      <c r="E88" s="250"/>
      <c r="F88" s="250"/>
      <c r="G88" s="250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213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19"/>
      <c r="B89" s="220"/>
      <c r="C89" s="259" t="s">
        <v>236</v>
      </c>
      <c r="D89" s="245"/>
      <c r="E89" s="246">
        <v>5.8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151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59" t="s">
        <v>237</v>
      </c>
      <c r="D90" s="245"/>
      <c r="E90" s="246">
        <v>5.7</v>
      </c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151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19"/>
      <c r="B91" s="220"/>
      <c r="C91" s="259" t="s">
        <v>238</v>
      </c>
      <c r="D91" s="245"/>
      <c r="E91" s="246">
        <v>5.7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151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19"/>
      <c r="B92" s="220"/>
      <c r="C92" s="259" t="s">
        <v>239</v>
      </c>
      <c r="D92" s="245"/>
      <c r="E92" s="246">
        <v>5.8</v>
      </c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151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19"/>
      <c r="B93" s="220"/>
      <c r="C93" s="259" t="s">
        <v>240</v>
      </c>
      <c r="D93" s="245"/>
      <c r="E93" s="246">
        <v>5.5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151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59" t="s">
        <v>241</v>
      </c>
      <c r="D94" s="245"/>
      <c r="E94" s="246">
        <v>5.7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151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59" t="s">
        <v>242</v>
      </c>
      <c r="D95" s="245"/>
      <c r="E95" s="246">
        <v>5.6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151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59" t="s">
        <v>243</v>
      </c>
      <c r="D96" s="245"/>
      <c r="E96" s="246">
        <v>6.1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151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">
      <c r="A97" s="219"/>
      <c r="B97" s="220"/>
      <c r="C97" s="259" t="s">
        <v>244</v>
      </c>
      <c r="D97" s="245"/>
      <c r="E97" s="246">
        <v>7</v>
      </c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151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19"/>
      <c r="B98" s="220"/>
      <c r="C98" s="259" t="s">
        <v>245</v>
      </c>
      <c r="D98" s="245"/>
      <c r="E98" s="246">
        <v>5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151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19"/>
      <c r="B99" s="220"/>
      <c r="C99" s="259" t="s">
        <v>246</v>
      </c>
      <c r="D99" s="245"/>
      <c r="E99" s="246">
        <v>5.5</v>
      </c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151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59" t="s">
        <v>247</v>
      </c>
      <c r="D100" s="245"/>
      <c r="E100" s="246">
        <v>6.1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151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59" t="s">
        <v>248</v>
      </c>
      <c r="D101" s="245"/>
      <c r="E101" s="246">
        <v>6.1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151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59" t="s">
        <v>249</v>
      </c>
      <c r="D102" s="245"/>
      <c r="E102" s="246">
        <v>5.9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151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19"/>
      <c r="B103" s="220"/>
      <c r="C103" s="259" t="s">
        <v>250</v>
      </c>
      <c r="D103" s="245"/>
      <c r="E103" s="246">
        <v>5.4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151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1">
        <v>7</v>
      </c>
      <c r="B104" s="232" t="s">
        <v>251</v>
      </c>
      <c r="C104" s="240" t="s">
        <v>252</v>
      </c>
      <c r="D104" s="233" t="s">
        <v>145</v>
      </c>
      <c r="E104" s="234">
        <v>31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15</v>
      </c>
      <c r="M104" s="236">
        <f>G104*(1+L104/100)</f>
        <v>0</v>
      </c>
      <c r="N104" s="234">
        <v>0</v>
      </c>
      <c r="O104" s="234">
        <f>ROUND(E104*N104,2)</f>
        <v>0</v>
      </c>
      <c r="P104" s="234">
        <v>0</v>
      </c>
      <c r="Q104" s="234">
        <f>ROUND(E104*P104,2)</f>
        <v>0</v>
      </c>
      <c r="R104" s="236" t="s">
        <v>211</v>
      </c>
      <c r="S104" s="236" t="s">
        <v>133</v>
      </c>
      <c r="T104" s="237" t="s">
        <v>133</v>
      </c>
      <c r="U104" s="222">
        <v>0.05</v>
      </c>
      <c r="V104" s="222">
        <f>ROUND(E104*U104,2)</f>
        <v>1.55</v>
      </c>
      <c r="W104" s="222"/>
      <c r="X104" s="222" t="s">
        <v>147</v>
      </c>
      <c r="Y104" s="222" t="s">
        <v>136</v>
      </c>
      <c r="Z104" s="212"/>
      <c r="AA104" s="212"/>
      <c r="AB104" s="212"/>
      <c r="AC104" s="212"/>
      <c r="AD104" s="212"/>
      <c r="AE104" s="212"/>
      <c r="AF104" s="212"/>
      <c r="AG104" s="212" t="s">
        <v>148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62" t="s">
        <v>253</v>
      </c>
      <c r="D105" s="250"/>
      <c r="E105" s="250"/>
      <c r="F105" s="250"/>
      <c r="G105" s="250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213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">
      <c r="A106" s="219"/>
      <c r="B106" s="220"/>
      <c r="C106" s="259" t="s">
        <v>254</v>
      </c>
      <c r="D106" s="245"/>
      <c r="E106" s="246">
        <v>2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151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59" t="s">
        <v>255</v>
      </c>
      <c r="D107" s="245"/>
      <c r="E107" s="246">
        <v>2</v>
      </c>
      <c r="F107" s="222"/>
      <c r="G107" s="22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151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59" t="s">
        <v>256</v>
      </c>
      <c r="D108" s="245"/>
      <c r="E108" s="246">
        <v>2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151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59" t="s">
        <v>257</v>
      </c>
      <c r="D109" s="245"/>
      <c r="E109" s="246">
        <v>2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151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19"/>
      <c r="B110" s="220"/>
      <c r="C110" s="259" t="s">
        <v>258</v>
      </c>
      <c r="D110" s="245"/>
      <c r="E110" s="246">
        <v>2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151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59" t="s">
        <v>259</v>
      </c>
      <c r="D111" s="245"/>
      <c r="E111" s="246">
        <v>2</v>
      </c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151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">
      <c r="A112" s="219"/>
      <c r="B112" s="220"/>
      <c r="C112" s="259" t="s">
        <v>260</v>
      </c>
      <c r="D112" s="245"/>
      <c r="E112" s="246">
        <v>2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151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59" t="s">
        <v>261</v>
      </c>
      <c r="D113" s="245"/>
      <c r="E113" s="246">
        <v>2</v>
      </c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151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59" t="s">
        <v>262</v>
      </c>
      <c r="D114" s="245"/>
      <c r="E114" s="246">
        <v>3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151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59" t="s">
        <v>263</v>
      </c>
      <c r="D115" s="245"/>
      <c r="E115" s="246">
        <v>2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151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59" t="s">
        <v>264</v>
      </c>
      <c r="D116" s="245"/>
      <c r="E116" s="246">
        <v>2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151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59" t="s">
        <v>265</v>
      </c>
      <c r="D117" s="245"/>
      <c r="E117" s="246">
        <v>2</v>
      </c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2"/>
      <c r="AA117" s="212"/>
      <c r="AB117" s="212"/>
      <c r="AC117" s="212"/>
      <c r="AD117" s="212"/>
      <c r="AE117" s="212"/>
      <c r="AF117" s="212"/>
      <c r="AG117" s="212" t="s">
        <v>151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19"/>
      <c r="B118" s="220"/>
      <c r="C118" s="259" t="s">
        <v>266</v>
      </c>
      <c r="D118" s="245"/>
      <c r="E118" s="246">
        <v>2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151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59" t="s">
        <v>267</v>
      </c>
      <c r="D119" s="245"/>
      <c r="E119" s="246">
        <v>2</v>
      </c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151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19"/>
      <c r="B120" s="220"/>
      <c r="C120" s="259" t="s">
        <v>268</v>
      </c>
      <c r="D120" s="245"/>
      <c r="E120" s="246">
        <v>2</v>
      </c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151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33.75" outlineLevel="1" x14ac:dyDescent="0.2">
      <c r="A121" s="231">
        <v>8</v>
      </c>
      <c r="B121" s="232" t="s">
        <v>269</v>
      </c>
      <c r="C121" s="240" t="s">
        <v>270</v>
      </c>
      <c r="D121" s="233" t="s">
        <v>169</v>
      </c>
      <c r="E121" s="234">
        <v>42.945999999999998</v>
      </c>
      <c r="F121" s="235"/>
      <c r="G121" s="236">
        <f>ROUND(E121*F121,2)</f>
        <v>0</v>
      </c>
      <c r="H121" s="235"/>
      <c r="I121" s="236">
        <f>ROUND(E121*H121,2)</f>
        <v>0</v>
      </c>
      <c r="J121" s="235"/>
      <c r="K121" s="236">
        <f>ROUND(E121*J121,2)</f>
        <v>0</v>
      </c>
      <c r="L121" s="236">
        <v>15</v>
      </c>
      <c r="M121" s="236">
        <f>G121*(1+L121/100)</f>
        <v>0</v>
      </c>
      <c r="N121" s="234">
        <v>1.17E-3</v>
      </c>
      <c r="O121" s="234">
        <f>ROUND(E121*N121,2)</f>
        <v>0.05</v>
      </c>
      <c r="P121" s="234">
        <v>7.5999999999999998E-2</v>
      </c>
      <c r="Q121" s="234">
        <f>ROUND(E121*P121,2)</f>
        <v>3.26</v>
      </c>
      <c r="R121" s="236" t="s">
        <v>211</v>
      </c>
      <c r="S121" s="236" t="s">
        <v>133</v>
      </c>
      <c r="T121" s="237" t="s">
        <v>133</v>
      </c>
      <c r="U121" s="222">
        <v>0.93899999999999995</v>
      </c>
      <c r="V121" s="222">
        <f>ROUND(E121*U121,2)</f>
        <v>40.33</v>
      </c>
      <c r="W121" s="222"/>
      <c r="X121" s="222" t="s">
        <v>147</v>
      </c>
      <c r="Y121" s="222" t="s">
        <v>136</v>
      </c>
      <c r="Z121" s="212"/>
      <c r="AA121" s="212"/>
      <c r="AB121" s="212"/>
      <c r="AC121" s="212"/>
      <c r="AD121" s="212"/>
      <c r="AE121" s="212"/>
      <c r="AF121" s="212"/>
      <c r="AG121" s="212" t="s">
        <v>148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59" t="s">
        <v>271</v>
      </c>
      <c r="D122" s="245"/>
      <c r="E122" s="246">
        <v>2.758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151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59" t="s">
        <v>272</v>
      </c>
      <c r="D123" s="245"/>
      <c r="E123" s="246">
        <v>2.758</v>
      </c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151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59" t="s">
        <v>273</v>
      </c>
      <c r="D124" s="245"/>
      <c r="E124" s="246">
        <v>2.758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151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19"/>
      <c r="B125" s="220"/>
      <c r="C125" s="259" t="s">
        <v>274</v>
      </c>
      <c r="D125" s="245"/>
      <c r="E125" s="246">
        <v>2.758</v>
      </c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151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">
      <c r="A126" s="219"/>
      <c r="B126" s="220"/>
      <c r="C126" s="259" t="s">
        <v>275</v>
      </c>
      <c r="D126" s="245"/>
      <c r="E126" s="246">
        <v>2.758</v>
      </c>
      <c r="F126" s="222"/>
      <c r="G126" s="222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151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">
      <c r="A127" s="219"/>
      <c r="B127" s="220"/>
      <c r="C127" s="259" t="s">
        <v>276</v>
      </c>
      <c r="D127" s="245"/>
      <c r="E127" s="246">
        <v>2.758</v>
      </c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151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19"/>
      <c r="B128" s="220"/>
      <c r="C128" s="259" t="s">
        <v>277</v>
      </c>
      <c r="D128" s="245"/>
      <c r="E128" s="246">
        <v>2.758</v>
      </c>
      <c r="F128" s="222"/>
      <c r="G128" s="222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151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59" t="s">
        <v>278</v>
      </c>
      <c r="D129" s="245"/>
      <c r="E129" s="246">
        <v>2.758</v>
      </c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151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59" t="s">
        <v>279</v>
      </c>
      <c r="D130" s="245"/>
      <c r="E130" s="246">
        <v>4.3339999999999996</v>
      </c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151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59" t="s">
        <v>280</v>
      </c>
      <c r="D131" s="245"/>
      <c r="E131" s="246">
        <v>2.758</v>
      </c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151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59" t="s">
        <v>281</v>
      </c>
      <c r="D132" s="245"/>
      <c r="E132" s="246">
        <v>2.758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151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59" t="s">
        <v>282</v>
      </c>
      <c r="D133" s="245"/>
      <c r="E133" s="246">
        <v>2.758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151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59" t="s">
        <v>283</v>
      </c>
      <c r="D134" s="245"/>
      <c r="E134" s="246">
        <v>2.758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151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59" t="s">
        <v>284</v>
      </c>
      <c r="D135" s="245"/>
      <c r="E135" s="246">
        <v>2.758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151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59" t="s">
        <v>285</v>
      </c>
      <c r="D136" s="245"/>
      <c r="E136" s="246">
        <v>2.758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151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31">
        <v>9</v>
      </c>
      <c r="B137" s="232" t="s">
        <v>286</v>
      </c>
      <c r="C137" s="240" t="s">
        <v>287</v>
      </c>
      <c r="D137" s="233" t="s">
        <v>288</v>
      </c>
      <c r="E137" s="234">
        <v>145</v>
      </c>
      <c r="F137" s="235"/>
      <c r="G137" s="236">
        <f>ROUND(E137*F137,2)</f>
        <v>0</v>
      </c>
      <c r="H137" s="235"/>
      <c r="I137" s="236">
        <f>ROUND(E137*H137,2)</f>
        <v>0</v>
      </c>
      <c r="J137" s="235"/>
      <c r="K137" s="236">
        <f>ROUND(E137*J137,2)</f>
        <v>0</v>
      </c>
      <c r="L137" s="236">
        <v>15</v>
      </c>
      <c r="M137" s="236">
        <f>G137*(1+L137/100)</f>
        <v>0</v>
      </c>
      <c r="N137" s="234">
        <v>3.8000000000000002E-4</v>
      </c>
      <c r="O137" s="234">
        <f>ROUND(E137*N137,2)</f>
        <v>0.06</v>
      </c>
      <c r="P137" s="234">
        <v>1.2999999999999999E-2</v>
      </c>
      <c r="Q137" s="234">
        <f>ROUND(E137*P137,2)</f>
        <v>1.89</v>
      </c>
      <c r="R137" s="236" t="s">
        <v>211</v>
      </c>
      <c r="S137" s="236" t="s">
        <v>133</v>
      </c>
      <c r="T137" s="237" t="s">
        <v>133</v>
      </c>
      <c r="U137" s="222">
        <v>0.107</v>
      </c>
      <c r="V137" s="222">
        <f>ROUND(E137*U137,2)</f>
        <v>15.52</v>
      </c>
      <c r="W137" s="222"/>
      <c r="X137" s="222" t="s">
        <v>147</v>
      </c>
      <c r="Y137" s="222" t="s">
        <v>136</v>
      </c>
      <c r="Z137" s="212"/>
      <c r="AA137" s="212"/>
      <c r="AB137" s="212"/>
      <c r="AC137" s="212"/>
      <c r="AD137" s="212"/>
      <c r="AE137" s="212"/>
      <c r="AF137" s="212"/>
      <c r="AG137" s="212" t="s">
        <v>148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">
      <c r="A138" s="219"/>
      <c r="B138" s="220"/>
      <c r="C138" s="262" t="s">
        <v>289</v>
      </c>
      <c r="D138" s="250"/>
      <c r="E138" s="250"/>
      <c r="F138" s="250"/>
      <c r="G138" s="250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213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31">
        <v>10</v>
      </c>
      <c r="B139" s="232" t="s">
        <v>290</v>
      </c>
      <c r="C139" s="240" t="s">
        <v>291</v>
      </c>
      <c r="D139" s="233" t="s">
        <v>169</v>
      </c>
      <c r="E139" s="234">
        <v>1337.5526500000001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15</v>
      </c>
      <c r="M139" s="236">
        <f>G139*(1+L139/100)</f>
        <v>0</v>
      </c>
      <c r="N139" s="234">
        <v>0</v>
      </c>
      <c r="O139" s="234">
        <f>ROUND(E139*N139,2)</f>
        <v>0</v>
      </c>
      <c r="P139" s="234">
        <v>4.5999999999999999E-2</v>
      </c>
      <c r="Q139" s="234">
        <f>ROUND(E139*P139,2)</f>
        <v>61.53</v>
      </c>
      <c r="R139" s="236" t="s">
        <v>211</v>
      </c>
      <c r="S139" s="236" t="s">
        <v>133</v>
      </c>
      <c r="T139" s="237" t="s">
        <v>133</v>
      </c>
      <c r="U139" s="222">
        <v>0.26</v>
      </c>
      <c r="V139" s="222">
        <f>ROUND(E139*U139,2)</f>
        <v>347.76</v>
      </c>
      <c r="W139" s="222"/>
      <c r="X139" s="222" t="s">
        <v>147</v>
      </c>
      <c r="Y139" s="222" t="s">
        <v>136</v>
      </c>
      <c r="Z139" s="212"/>
      <c r="AA139" s="212"/>
      <c r="AB139" s="212"/>
      <c r="AC139" s="212"/>
      <c r="AD139" s="212"/>
      <c r="AE139" s="212"/>
      <c r="AF139" s="212"/>
      <c r="AG139" s="212" t="s">
        <v>148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19"/>
      <c r="B140" s="220"/>
      <c r="C140" s="259" t="s">
        <v>292</v>
      </c>
      <c r="D140" s="245"/>
      <c r="E140" s="246"/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151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59" t="s">
        <v>293</v>
      </c>
      <c r="D141" s="245"/>
      <c r="E141" s="246">
        <v>11.32</v>
      </c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151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59" t="s">
        <v>294</v>
      </c>
      <c r="D142" s="245"/>
      <c r="E142" s="246">
        <v>59.794750000000001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151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59" t="s">
        <v>295</v>
      </c>
      <c r="D143" s="245"/>
      <c r="E143" s="246">
        <v>9.4525000000000006</v>
      </c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151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59" t="s">
        <v>296</v>
      </c>
      <c r="D144" s="245"/>
      <c r="E144" s="246"/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151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19"/>
      <c r="B145" s="220"/>
      <c r="C145" s="259" t="s">
        <v>297</v>
      </c>
      <c r="D145" s="245"/>
      <c r="E145" s="246">
        <v>20.181999999999999</v>
      </c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151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59" t="s">
        <v>298</v>
      </c>
      <c r="D146" s="245"/>
      <c r="E146" s="246">
        <v>57.810250000000003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151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19"/>
      <c r="B147" s="220"/>
      <c r="C147" s="259" t="s">
        <v>299</v>
      </c>
      <c r="D147" s="245"/>
      <c r="E147" s="246">
        <v>6.0705</v>
      </c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151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19"/>
      <c r="B148" s="220"/>
      <c r="C148" s="259" t="s">
        <v>300</v>
      </c>
      <c r="D148" s="245"/>
      <c r="E148" s="246"/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151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59" t="s">
        <v>301</v>
      </c>
      <c r="D149" s="245"/>
      <c r="E149" s="246">
        <v>20.582999999999998</v>
      </c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151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2">
      <c r="A150" s="219"/>
      <c r="B150" s="220"/>
      <c r="C150" s="259" t="s">
        <v>302</v>
      </c>
      <c r="D150" s="245"/>
      <c r="E150" s="246">
        <v>57.949249999999999</v>
      </c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22"/>
      <c r="Z150" s="212"/>
      <c r="AA150" s="212"/>
      <c r="AB150" s="212"/>
      <c r="AC150" s="212"/>
      <c r="AD150" s="212"/>
      <c r="AE150" s="212"/>
      <c r="AF150" s="212"/>
      <c r="AG150" s="212" t="s">
        <v>151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19"/>
      <c r="B151" s="220"/>
      <c r="C151" s="259" t="s">
        <v>303</v>
      </c>
      <c r="D151" s="245"/>
      <c r="E151" s="246">
        <v>8.36</v>
      </c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151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19"/>
      <c r="B152" s="220"/>
      <c r="C152" s="259" t="s">
        <v>304</v>
      </c>
      <c r="D152" s="245"/>
      <c r="E152" s="246"/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151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19"/>
      <c r="B153" s="220"/>
      <c r="C153" s="259" t="s">
        <v>305</v>
      </c>
      <c r="D153" s="245"/>
      <c r="E153" s="246">
        <v>18.619499999999999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151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2">
      <c r="A154" s="219"/>
      <c r="B154" s="220"/>
      <c r="C154" s="259" t="s">
        <v>306</v>
      </c>
      <c r="D154" s="245"/>
      <c r="E154" s="246">
        <v>57.140500000000003</v>
      </c>
      <c r="F154" s="222"/>
      <c r="G154" s="222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2"/>
      <c r="AA154" s="212"/>
      <c r="AB154" s="212"/>
      <c r="AC154" s="212"/>
      <c r="AD154" s="212"/>
      <c r="AE154" s="212"/>
      <c r="AF154" s="212"/>
      <c r="AG154" s="212" t="s">
        <v>151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">
      <c r="A155" s="219"/>
      <c r="B155" s="220"/>
      <c r="C155" s="259" t="s">
        <v>307</v>
      </c>
      <c r="D155" s="245"/>
      <c r="E155" s="246">
        <v>9.2910000000000004</v>
      </c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151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19"/>
      <c r="B156" s="220"/>
      <c r="C156" s="259" t="s">
        <v>308</v>
      </c>
      <c r="D156" s="245"/>
      <c r="E156" s="246"/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151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59" t="s">
        <v>309</v>
      </c>
      <c r="D157" s="245"/>
      <c r="E157" s="246">
        <v>21.320499999999999</v>
      </c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22"/>
      <c r="Z157" s="212"/>
      <c r="AA157" s="212"/>
      <c r="AB157" s="212"/>
      <c r="AC157" s="212"/>
      <c r="AD157" s="212"/>
      <c r="AE157" s="212"/>
      <c r="AF157" s="212"/>
      <c r="AG157" s="212" t="s">
        <v>151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59" t="s">
        <v>310</v>
      </c>
      <c r="D158" s="245"/>
      <c r="E158" s="246">
        <v>57.070099999999996</v>
      </c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151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19"/>
      <c r="B159" s="220"/>
      <c r="C159" s="259" t="s">
        <v>311</v>
      </c>
      <c r="D159" s="245"/>
      <c r="E159" s="246">
        <v>9.1959999999999997</v>
      </c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151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59" t="s">
        <v>312</v>
      </c>
      <c r="D160" s="245"/>
      <c r="E160" s="246"/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151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59" t="s">
        <v>313</v>
      </c>
      <c r="D161" s="245"/>
      <c r="E161" s="246">
        <v>21.3795</v>
      </c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151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19"/>
      <c r="B162" s="220"/>
      <c r="C162" s="259" t="s">
        <v>314</v>
      </c>
      <c r="D162" s="245"/>
      <c r="E162" s="246">
        <v>60.511499999999998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151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19"/>
      <c r="B163" s="220"/>
      <c r="C163" s="259" t="s">
        <v>315</v>
      </c>
      <c r="D163" s="245"/>
      <c r="E163" s="246">
        <v>9.1959999999999997</v>
      </c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151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59" t="s">
        <v>316</v>
      </c>
      <c r="D164" s="245"/>
      <c r="E164" s="246"/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151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19"/>
      <c r="B165" s="220"/>
      <c r="C165" s="259" t="s">
        <v>317</v>
      </c>
      <c r="D165" s="245"/>
      <c r="E165" s="246">
        <v>30.803999999999998</v>
      </c>
      <c r="F165" s="222"/>
      <c r="G165" s="22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151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19"/>
      <c r="B166" s="220"/>
      <c r="C166" s="259" t="s">
        <v>318</v>
      </c>
      <c r="D166" s="245"/>
      <c r="E166" s="246">
        <v>58.844050000000003</v>
      </c>
      <c r="F166" s="222"/>
      <c r="G166" s="22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151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19"/>
      <c r="B167" s="220"/>
      <c r="C167" s="259" t="s">
        <v>319</v>
      </c>
      <c r="D167" s="245"/>
      <c r="E167" s="246">
        <v>9.3480000000000008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151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2">
      <c r="A168" s="219"/>
      <c r="B168" s="220"/>
      <c r="C168" s="259" t="s">
        <v>320</v>
      </c>
      <c r="D168" s="245"/>
      <c r="E168" s="246"/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2"/>
      <c r="AA168" s="212"/>
      <c r="AB168" s="212"/>
      <c r="AC168" s="212"/>
      <c r="AD168" s="212"/>
      <c r="AE168" s="212"/>
      <c r="AF168" s="212"/>
      <c r="AG168" s="212" t="s">
        <v>151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59" t="s">
        <v>321</v>
      </c>
      <c r="D169" s="245"/>
      <c r="E169" s="246">
        <v>20.467500000000001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151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59" t="s">
        <v>322</v>
      </c>
      <c r="D170" s="245"/>
      <c r="E170" s="246">
        <v>55.731999999999999</v>
      </c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151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19"/>
      <c r="B171" s="220"/>
      <c r="C171" s="259" t="s">
        <v>323</v>
      </c>
      <c r="D171" s="245"/>
      <c r="E171" s="246">
        <v>9.5664999999999996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22"/>
      <c r="Z171" s="212"/>
      <c r="AA171" s="212"/>
      <c r="AB171" s="212"/>
      <c r="AC171" s="212"/>
      <c r="AD171" s="212"/>
      <c r="AE171" s="212"/>
      <c r="AF171" s="212"/>
      <c r="AG171" s="212" t="s">
        <v>151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59" t="s">
        <v>324</v>
      </c>
      <c r="D172" s="245"/>
      <c r="E172" s="246"/>
      <c r="F172" s="222"/>
      <c r="G172" s="222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151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59" t="s">
        <v>325</v>
      </c>
      <c r="D173" s="245"/>
      <c r="E173" s="246">
        <v>38.991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151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59" t="s">
        <v>326</v>
      </c>
      <c r="D174" s="245"/>
      <c r="E174" s="246">
        <v>31.371500000000001</v>
      </c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22"/>
      <c r="Z174" s="212"/>
      <c r="AA174" s="212"/>
      <c r="AB174" s="212"/>
      <c r="AC174" s="212"/>
      <c r="AD174" s="212"/>
      <c r="AE174" s="212"/>
      <c r="AF174" s="212"/>
      <c r="AG174" s="212" t="s">
        <v>151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19"/>
      <c r="B175" s="220"/>
      <c r="C175" s="259" t="s">
        <v>327</v>
      </c>
      <c r="D175" s="245"/>
      <c r="E175" s="246">
        <v>9.1824999999999992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151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">
      <c r="A176" s="219"/>
      <c r="B176" s="220"/>
      <c r="C176" s="259" t="s">
        <v>328</v>
      </c>
      <c r="D176" s="245"/>
      <c r="E176" s="246">
        <v>42.519750000000002</v>
      </c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151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">
      <c r="A177" s="219"/>
      <c r="B177" s="220"/>
      <c r="C177" s="259" t="s">
        <v>329</v>
      </c>
      <c r="D177" s="245"/>
      <c r="E177" s="246"/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151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59" t="s">
        <v>330</v>
      </c>
      <c r="D178" s="245"/>
      <c r="E178" s="246">
        <v>21.550599999999999</v>
      </c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151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59" t="s">
        <v>331</v>
      </c>
      <c r="D179" s="245"/>
      <c r="E179" s="246">
        <v>47.261150000000001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151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59" t="s">
        <v>332</v>
      </c>
      <c r="D180" s="245"/>
      <c r="E180" s="246">
        <v>8.8919999999999995</v>
      </c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22"/>
      <c r="Z180" s="212"/>
      <c r="AA180" s="212"/>
      <c r="AB180" s="212"/>
      <c r="AC180" s="212"/>
      <c r="AD180" s="212"/>
      <c r="AE180" s="212"/>
      <c r="AF180" s="212"/>
      <c r="AG180" s="212" t="s">
        <v>151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59" t="s">
        <v>333</v>
      </c>
      <c r="D181" s="245"/>
      <c r="E181" s="246"/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151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59" t="s">
        <v>334</v>
      </c>
      <c r="D182" s="245"/>
      <c r="E182" s="246">
        <v>20.524000000000001</v>
      </c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151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59" t="s">
        <v>335</v>
      </c>
      <c r="D183" s="245"/>
      <c r="E183" s="246">
        <v>55.984050000000003</v>
      </c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151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59" t="s">
        <v>336</v>
      </c>
      <c r="D184" s="245"/>
      <c r="E184" s="246">
        <v>9.1389999999999993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151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59" t="s">
        <v>337</v>
      </c>
      <c r="D185" s="245"/>
      <c r="E185" s="246"/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2"/>
      <c r="AA185" s="212"/>
      <c r="AB185" s="212"/>
      <c r="AC185" s="212"/>
      <c r="AD185" s="212"/>
      <c r="AE185" s="212"/>
      <c r="AF185" s="212"/>
      <c r="AG185" s="212" t="s">
        <v>151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59" t="s">
        <v>338</v>
      </c>
      <c r="D186" s="245"/>
      <c r="E186" s="246">
        <v>20.435500000000001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151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59" t="s">
        <v>339</v>
      </c>
      <c r="D187" s="245"/>
      <c r="E187" s="246">
        <v>55.470050000000001</v>
      </c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151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59" t="s">
        <v>340</v>
      </c>
      <c r="D188" s="245"/>
      <c r="E188" s="246">
        <v>9.6519999999999992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151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59" t="s">
        <v>341</v>
      </c>
      <c r="D189" s="245"/>
      <c r="E189" s="246"/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151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19"/>
      <c r="B190" s="220"/>
      <c r="C190" s="259" t="s">
        <v>342</v>
      </c>
      <c r="D190" s="245"/>
      <c r="E190" s="246">
        <v>19.261399999999998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2"/>
      <c r="AA190" s="212"/>
      <c r="AB190" s="212"/>
      <c r="AC190" s="212"/>
      <c r="AD190" s="212"/>
      <c r="AE190" s="212"/>
      <c r="AF190" s="212"/>
      <c r="AG190" s="212" t="s">
        <v>151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">
      <c r="A191" s="219"/>
      <c r="B191" s="220"/>
      <c r="C191" s="259" t="s">
        <v>343</v>
      </c>
      <c r="D191" s="245"/>
      <c r="E191" s="246">
        <v>58.410499999999999</v>
      </c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151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59" t="s">
        <v>344</v>
      </c>
      <c r="D192" s="245"/>
      <c r="E192" s="246">
        <v>9.8989999999999991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151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59" t="s">
        <v>345</v>
      </c>
      <c r="D193" s="245"/>
      <c r="E193" s="246"/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151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59" t="s">
        <v>346</v>
      </c>
      <c r="D194" s="245"/>
      <c r="E194" s="246">
        <v>24.642199999999999</v>
      </c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151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19"/>
      <c r="B195" s="220"/>
      <c r="C195" s="259" t="s">
        <v>347</v>
      </c>
      <c r="D195" s="245"/>
      <c r="E195" s="246">
        <v>59.106499999999997</v>
      </c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151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59" t="s">
        <v>348</v>
      </c>
      <c r="D196" s="245"/>
      <c r="E196" s="246">
        <v>8.3695000000000004</v>
      </c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151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59" t="s">
        <v>349</v>
      </c>
      <c r="D197" s="245"/>
      <c r="E197" s="246"/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151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59" t="s">
        <v>350</v>
      </c>
      <c r="D198" s="245"/>
      <c r="E198" s="246">
        <v>21.361799999999999</v>
      </c>
      <c r="F198" s="222"/>
      <c r="G198" s="22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151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59" t="s">
        <v>351</v>
      </c>
      <c r="D199" s="245"/>
      <c r="E199" s="246">
        <v>56.45675</v>
      </c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2"/>
      <c r="AA199" s="212"/>
      <c r="AB199" s="212"/>
      <c r="AC199" s="212"/>
      <c r="AD199" s="212"/>
      <c r="AE199" s="212"/>
      <c r="AF199" s="212"/>
      <c r="AG199" s="212" t="s">
        <v>151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19"/>
      <c r="B200" s="220"/>
      <c r="C200" s="259" t="s">
        <v>352</v>
      </c>
      <c r="D200" s="245"/>
      <c r="E200" s="246">
        <v>9.0630000000000006</v>
      </c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151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ht="22.5" outlineLevel="1" x14ac:dyDescent="0.2">
      <c r="A201" s="231">
        <v>11</v>
      </c>
      <c r="B201" s="232" t="s">
        <v>353</v>
      </c>
      <c r="C201" s="240" t="s">
        <v>354</v>
      </c>
      <c r="D201" s="233" t="s">
        <v>169</v>
      </c>
      <c r="E201" s="234">
        <v>40.5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15</v>
      </c>
      <c r="M201" s="236">
        <f>G201*(1+L201/100)</f>
        <v>0</v>
      </c>
      <c r="N201" s="234">
        <v>0</v>
      </c>
      <c r="O201" s="234">
        <f>ROUND(E201*N201,2)</f>
        <v>0</v>
      </c>
      <c r="P201" s="234">
        <v>5.8999999999999997E-2</v>
      </c>
      <c r="Q201" s="234">
        <f>ROUND(E201*P201,2)</f>
        <v>2.39</v>
      </c>
      <c r="R201" s="236" t="s">
        <v>211</v>
      </c>
      <c r="S201" s="236" t="s">
        <v>133</v>
      </c>
      <c r="T201" s="237" t="s">
        <v>133</v>
      </c>
      <c r="U201" s="222">
        <v>0.3</v>
      </c>
      <c r="V201" s="222">
        <f>ROUND(E201*U201,2)</f>
        <v>12.15</v>
      </c>
      <c r="W201" s="222"/>
      <c r="X201" s="222" t="s">
        <v>147</v>
      </c>
      <c r="Y201" s="222" t="s">
        <v>136</v>
      </c>
      <c r="Z201" s="212"/>
      <c r="AA201" s="212"/>
      <c r="AB201" s="212"/>
      <c r="AC201" s="212"/>
      <c r="AD201" s="212"/>
      <c r="AE201" s="212"/>
      <c r="AF201" s="212"/>
      <c r="AG201" s="212" t="s">
        <v>148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2" x14ac:dyDescent="0.2">
      <c r="A202" s="219"/>
      <c r="B202" s="220"/>
      <c r="C202" s="241" t="s">
        <v>355</v>
      </c>
      <c r="D202" s="238"/>
      <c r="E202" s="238"/>
      <c r="F202" s="238"/>
      <c r="G202" s="238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139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2" x14ac:dyDescent="0.2">
      <c r="A203" s="219"/>
      <c r="B203" s="220"/>
      <c r="C203" s="259" t="s">
        <v>356</v>
      </c>
      <c r="D203" s="245"/>
      <c r="E203" s="246">
        <v>40.5</v>
      </c>
      <c r="F203" s="222"/>
      <c r="G203" s="222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22"/>
      <c r="Z203" s="212"/>
      <c r="AA203" s="212"/>
      <c r="AB203" s="212"/>
      <c r="AC203" s="212"/>
      <c r="AD203" s="212"/>
      <c r="AE203" s="212"/>
      <c r="AF203" s="212"/>
      <c r="AG203" s="212" t="s">
        <v>151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31">
        <v>12</v>
      </c>
      <c r="B204" s="232" t="s">
        <v>357</v>
      </c>
      <c r="C204" s="240" t="s">
        <v>358</v>
      </c>
      <c r="D204" s="233" t="s">
        <v>169</v>
      </c>
      <c r="E204" s="234">
        <v>78.536500000000004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15</v>
      </c>
      <c r="M204" s="236">
        <f>G204*(1+L204/100)</f>
        <v>0</v>
      </c>
      <c r="N204" s="234">
        <v>0</v>
      </c>
      <c r="O204" s="234">
        <f>ROUND(E204*N204,2)</f>
        <v>0</v>
      </c>
      <c r="P204" s="234">
        <v>1.4E-2</v>
      </c>
      <c r="Q204" s="234">
        <f>ROUND(E204*P204,2)</f>
        <v>1.1000000000000001</v>
      </c>
      <c r="R204" s="236" t="s">
        <v>211</v>
      </c>
      <c r="S204" s="236" t="s">
        <v>133</v>
      </c>
      <c r="T204" s="237" t="s">
        <v>133</v>
      </c>
      <c r="U204" s="222">
        <v>0.22</v>
      </c>
      <c r="V204" s="222">
        <f>ROUND(E204*U204,2)</f>
        <v>17.28</v>
      </c>
      <c r="W204" s="222"/>
      <c r="X204" s="222" t="s">
        <v>147</v>
      </c>
      <c r="Y204" s="222" t="s">
        <v>136</v>
      </c>
      <c r="Z204" s="212"/>
      <c r="AA204" s="212"/>
      <c r="AB204" s="212"/>
      <c r="AC204" s="212"/>
      <c r="AD204" s="212"/>
      <c r="AE204" s="212"/>
      <c r="AF204" s="212"/>
      <c r="AG204" s="212" t="s">
        <v>148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2" x14ac:dyDescent="0.2">
      <c r="A205" s="219"/>
      <c r="B205" s="220"/>
      <c r="C205" s="259" t="s">
        <v>359</v>
      </c>
      <c r="D205" s="245"/>
      <c r="E205" s="246"/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22"/>
      <c r="Z205" s="212"/>
      <c r="AA205" s="212"/>
      <c r="AB205" s="212"/>
      <c r="AC205" s="212"/>
      <c r="AD205" s="212"/>
      <c r="AE205" s="212"/>
      <c r="AF205" s="212"/>
      <c r="AG205" s="212" t="s">
        <v>151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19"/>
      <c r="B206" s="220"/>
      <c r="C206" s="259" t="s">
        <v>360</v>
      </c>
      <c r="D206" s="245"/>
      <c r="E206" s="246">
        <v>28.202000000000002</v>
      </c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22"/>
      <c r="Z206" s="212"/>
      <c r="AA206" s="212"/>
      <c r="AB206" s="212"/>
      <c r="AC206" s="212"/>
      <c r="AD206" s="212"/>
      <c r="AE206" s="212"/>
      <c r="AF206" s="212"/>
      <c r="AG206" s="212" t="s">
        <v>151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59" t="s">
        <v>361</v>
      </c>
      <c r="D207" s="245"/>
      <c r="E207" s="246">
        <v>23.334499999999998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151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59" t="s">
        <v>362</v>
      </c>
      <c r="D208" s="245"/>
      <c r="E208" s="246">
        <v>27</v>
      </c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151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1" x14ac:dyDescent="0.2">
      <c r="A209" s="231">
        <v>13</v>
      </c>
      <c r="B209" s="232" t="s">
        <v>363</v>
      </c>
      <c r="C209" s="240" t="s">
        <v>364</v>
      </c>
      <c r="D209" s="233" t="s">
        <v>169</v>
      </c>
      <c r="E209" s="234">
        <v>24.114999999999998</v>
      </c>
      <c r="F209" s="235"/>
      <c r="G209" s="236">
        <f>ROUND(E209*F209,2)</f>
        <v>0</v>
      </c>
      <c r="H209" s="235"/>
      <c r="I209" s="236">
        <f>ROUND(E209*H209,2)</f>
        <v>0</v>
      </c>
      <c r="J209" s="235"/>
      <c r="K209" s="236">
        <f>ROUND(E209*J209,2)</f>
        <v>0</v>
      </c>
      <c r="L209" s="236">
        <v>15</v>
      </c>
      <c r="M209" s="236">
        <f>G209*(1+L209/100)</f>
        <v>0</v>
      </c>
      <c r="N209" s="234">
        <v>0</v>
      </c>
      <c r="O209" s="234">
        <f>ROUND(E209*N209,2)</f>
        <v>0</v>
      </c>
      <c r="P209" s="234">
        <v>6.8000000000000005E-2</v>
      </c>
      <c r="Q209" s="234">
        <f>ROUND(E209*P209,2)</f>
        <v>1.64</v>
      </c>
      <c r="R209" s="236" t="s">
        <v>211</v>
      </c>
      <c r="S209" s="236" t="s">
        <v>133</v>
      </c>
      <c r="T209" s="237" t="s">
        <v>133</v>
      </c>
      <c r="U209" s="222">
        <v>0.69</v>
      </c>
      <c r="V209" s="222">
        <f>ROUND(E209*U209,2)</f>
        <v>16.64</v>
      </c>
      <c r="W209" s="222"/>
      <c r="X209" s="222" t="s">
        <v>147</v>
      </c>
      <c r="Y209" s="222" t="s">
        <v>136</v>
      </c>
      <c r="Z209" s="212"/>
      <c r="AA209" s="212"/>
      <c r="AB209" s="212"/>
      <c r="AC209" s="212"/>
      <c r="AD209" s="212"/>
      <c r="AE209" s="212"/>
      <c r="AF209" s="212"/>
      <c r="AG209" s="212" t="s">
        <v>148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2" x14ac:dyDescent="0.2">
      <c r="A210" s="219"/>
      <c r="B210" s="220"/>
      <c r="C210" s="262" t="s">
        <v>365</v>
      </c>
      <c r="D210" s="250"/>
      <c r="E210" s="250"/>
      <c r="F210" s="250"/>
      <c r="G210" s="250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2"/>
      <c r="AA210" s="212"/>
      <c r="AB210" s="212"/>
      <c r="AC210" s="212"/>
      <c r="AD210" s="212"/>
      <c r="AE210" s="212"/>
      <c r="AF210" s="212"/>
      <c r="AG210" s="212" t="s">
        <v>213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">
      <c r="A211" s="219"/>
      <c r="B211" s="220"/>
      <c r="C211" s="263" t="s">
        <v>366</v>
      </c>
      <c r="D211" s="251"/>
      <c r="E211" s="251"/>
      <c r="F211" s="251"/>
      <c r="G211" s="251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139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2" x14ac:dyDescent="0.2">
      <c r="A212" s="219"/>
      <c r="B212" s="220"/>
      <c r="C212" s="259" t="s">
        <v>367</v>
      </c>
      <c r="D212" s="245"/>
      <c r="E212" s="246">
        <v>22.26</v>
      </c>
      <c r="F212" s="222"/>
      <c r="G212" s="222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22"/>
      <c r="Z212" s="212"/>
      <c r="AA212" s="212"/>
      <c r="AB212" s="212"/>
      <c r="AC212" s="212"/>
      <c r="AD212" s="212"/>
      <c r="AE212" s="212"/>
      <c r="AF212" s="212"/>
      <c r="AG212" s="212" t="s">
        <v>151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2">
      <c r="A213" s="219"/>
      <c r="B213" s="220"/>
      <c r="C213" s="259" t="s">
        <v>368</v>
      </c>
      <c r="D213" s="245"/>
      <c r="E213" s="246">
        <v>1.855</v>
      </c>
      <c r="F213" s="222"/>
      <c r="G213" s="222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2"/>
      <c r="AA213" s="212"/>
      <c r="AB213" s="212"/>
      <c r="AC213" s="212"/>
      <c r="AD213" s="212"/>
      <c r="AE213" s="212"/>
      <c r="AF213" s="212"/>
      <c r="AG213" s="212" t="s">
        <v>151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1" x14ac:dyDescent="0.2">
      <c r="A214" s="231">
        <v>14</v>
      </c>
      <c r="B214" s="232" t="s">
        <v>369</v>
      </c>
      <c r="C214" s="240" t="s">
        <v>370</v>
      </c>
      <c r="D214" s="233" t="s">
        <v>169</v>
      </c>
      <c r="E214" s="234">
        <v>278.29050000000001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15</v>
      </c>
      <c r="M214" s="236">
        <f>G214*(1+L214/100)</f>
        <v>0</v>
      </c>
      <c r="N214" s="234">
        <v>0</v>
      </c>
      <c r="O214" s="234">
        <f>ROUND(E214*N214,2)</f>
        <v>0</v>
      </c>
      <c r="P214" s="234">
        <v>6.8000000000000005E-2</v>
      </c>
      <c r="Q214" s="234">
        <f>ROUND(E214*P214,2)</f>
        <v>18.920000000000002</v>
      </c>
      <c r="R214" s="236" t="s">
        <v>211</v>
      </c>
      <c r="S214" s="236" t="s">
        <v>133</v>
      </c>
      <c r="T214" s="237" t="s">
        <v>133</v>
      </c>
      <c r="U214" s="222">
        <v>0.3</v>
      </c>
      <c r="V214" s="222">
        <f>ROUND(E214*U214,2)</f>
        <v>83.49</v>
      </c>
      <c r="W214" s="222"/>
      <c r="X214" s="222" t="s">
        <v>147</v>
      </c>
      <c r="Y214" s="222" t="s">
        <v>136</v>
      </c>
      <c r="Z214" s="212"/>
      <c r="AA214" s="212"/>
      <c r="AB214" s="212"/>
      <c r="AC214" s="212"/>
      <c r="AD214" s="212"/>
      <c r="AE214" s="212"/>
      <c r="AF214" s="212"/>
      <c r="AG214" s="212" t="s">
        <v>148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2" x14ac:dyDescent="0.2">
      <c r="A215" s="219"/>
      <c r="B215" s="220"/>
      <c r="C215" s="262" t="s">
        <v>365</v>
      </c>
      <c r="D215" s="250"/>
      <c r="E215" s="250"/>
      <c r="F215" s="250"/>
      <c r="G215" s="250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213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2" x14ac:dyDescent="0.2">
      <c r="A216" s="219"/>
      <c r="B216" s="220"/>
      <c r="C216" s="259" t="s">
        <v>292</v>
      </c>
      <c r="D216" s="245"/>
      <c r="E216" s="246"/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22"/>
      <c r="Z216" s="212"/>
      <c r="AA216" s="212"/>
      <c r="AB216" s="212"/>
      <c r="AC216" s="212"/>
      <c r="AD216" s="212"/>
      <c r="AE216" s="212"/>
      <c r="AF216" s="212"/>
      <c r="AG216" s="212" t="s">
        <v>151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">
      <c r="A217" s="219"/>
      <c r="B217" s="220"/>
      <c r="C217" s="259" t="s">
        <v>371</v>
      </c>
      <c r="D217" s="245"/>
      <c r="E217" s="246">
        <v>2.30775</v>
      </c>
      <c r="F217" s="222"/>
      <c r="G217" s="22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2"/>
      <c r="AA217" s="212"/>
      <c r="AB217" s="212"/>
      <c r="AC217" s="212"/>
      <c r="AD217" s="212"/>
      <c r="AE217" s="212"/>
      <c r="AF217" s="212"/>
      <c r="AG217" s="212" t="s">
        <v>151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2">
      <c r="A218" s="219"/>
      <c r="B218" s="220"/>
      <c r="C218" s="259" t="s">
        <v>372</v>
      </c>
      <c r="D218" s="245"/>
      <c r="E218" s="246">
        <v>18.718</v>
      </c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151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">
      <c r="A219" s="219"/>
      <c r="B219" s="220"/>
      <c r="C219" s="259" t="s">
        <v>296</v>
      </c>
      <c r="D219" s="245"/>
      <c r="E219" s="246"/>
      <c r="F219" s="222"/>
      <c r="G219" s="222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22"/>
      <c r="Z219" s="212"/>
      <c r="AA219" s="212"/>
      <c r="AB219" s="212"/>
      <c r="AC219" s="212"/>
      <c r="AD219" s="212"/>
      <c r="AE219" s="212"/>
      <c r="AF219" s="212"/>
      <c r="AG219" s="212" t="s">
        <v>151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2">
      <c r="A220" s="219"/>
      <c r="B220" s="220"/>
      <c r="C220" s="259" t="s">
        <v>373</v>
      </c>
      <c r="D220" s="245"/>
      <c r="E220" s="246">
        <v>2.2567499999999998</v>
      </c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22"/>
      <c r="Z220" s="212"/>
      <c r="AA220" s="212"/>
      <c r="AB220" s="212"/>
      <c r="AC220" s="212"/>
      <c r="AD220" s="212"/>
      <c r="AE220" s="212"/>
      <c r="AF220" s="212"/>
      <c r="AG220" s="212" t="s">
        <v>151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3" x14ac:dyDescent="0.2">
      <c r="A221" s="219"/>
      <c r="B221" s="220"/>
      <c r="C221" s="259" t="s">
        <v>374</v>
      </c>
      <c r="D221" s="245"/>
      <c r="E221" s="246">
        <v>-13.962</v>
      </c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22"/>
      <c r="Z221" s="212"/>
      <c r="AA221" s="212"/>
      <c r="AB221" s="212"/>
      <c r="AC221" s="212"/>
      <c r="AD221" s="212"/>
      <c r="AE221" s="212"/>
      <c r="AF221" s="212"/>
      <c r="AG221" s="212" t="s">
        <v>151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2">
      <c r="A222" s="219"/>
      <c r="B222" s="220"/>
      <c r="C222" s="259" t="s">
        <v>300</v>
      </c>
      <c r="D222" s="245"/>
      <c r="E222" s="246"/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22"/>
      <c r="Z222" s="212"/>
      <c r="AA222" s="212"/>
      <c r="AB222" s="212"/>
      <c r="AC222" s="212"/>
      <c r="AD222" s="212"/>
      <c r="AE222" s="212"/>
      <c r="AF222" s="212"/>
      <c r="AG222" s="212" t="s">
        <v>151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19"/>
      <c r="B223" s="220"/>
      <c r="C223" s="259" t="s">
        <v>375</v>
      </c>
      <c r="D223" s="245"/>
      <c r="E223" s="246">
        <v>2.26525</v>
      </c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151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59" t="s">
        <v>376</v>
      </c>
      <c r="D224" s="245"/>
      <c r="E224" s="246">
        <v>16.417999999999999</v>
      </c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22"/>
      <c r="Z224" s="212"/>
      <c r="AA224" s="212"/>
      <c r="AB224" s="212"/>
      <c r="AC224" s="212"/>
      <c r="AD224" s="212"/>
      <c r="AE224" s="212"/>
      <c r="AF224" s="212"/>
      <c r="AG224" s="212" t="s">
        <v>151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">
      <c r="A225" s="219"/>
      <c r="B225" s="220"/>
      <c r="C225" s="259" t="s">
        <v>304</v>
      </c>
      <c r="D225" s="245"/>
      <c r="E225" s="246"/>
      <c r="F225" s="222"/>
      <c r="G225" s="222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22"/>
      <c r="Z225" s="212"/>
      <c r="AA225" s="212"/>
      <c r="AB225" s="212"/>
      <c r="AC225" s="212"/>
      <c r="AD225" s="212"/>
      <c r="AE225" s="212"/>
      <c r="AF225" s="212"/>
      <c r="AG225" s="212" t="s">
        <v>151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2">
      <c r="A226" s="219"/>
      <c r="B226" s="220"/>
      <c r="C226" s="259" t="s">
        <v>377</v>
      </c>
      <c r="D226" s="245"/>
      <c r="E226" s="246">
        <v>2.2185000000000001</v>
      </c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22"/>
      <c r="Z226" s="212"/>
      <c r="AA226" s="212"/>
      <c r="AB226" s="212"/>
      <c r="AC226" s="212"/>
      <c r="AD226" s="212"/>
      <c r="AE226" s="212"/>
      <c r="AF226" s="212"/>
      <c r="AG226" s="212" t="s">
        <v>151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2">
      <c r="A227" s="219"/>
      <c r="B227" s="220"/>
      <c r="C227" s="259" t="s">
        <v>378</v>
      </c>
      <c r="D227" s="245"/>
      <c r="E227" s="246">
        <v>18.378</v>
      </c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151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19"/>
      <c r="B228" s="220"/>
      <c r="C228" s="259" t="s">
        <v>308</v>
      </c>
      <c r="D228" s="245"/>
      <c r="E228" s="246"/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151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19"/>
      <c r="B229" s="220"/>
      <c r="C229" s="259" t="s">
        <v>379</v>
      </c>
      <c r="D229" s="245"/>
      <c r="E229" s="246">
        <v>2.2610000000000001</v>
      </c>
      <c r="F229" s="222"/>
      <c r="G229" s="222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22"/>
      <c r="Z229" s="212"/>
      <c r="AA229" s="212"/>
      <c r="AB229" s="212"/>
      <c r="AC229" s="212"/>
      <c r="AD229" s="212"/>
      <c r="AE229" s="212"/>
      <c r="AF229" s="212"/>
      <c r="AG229" s="212" t="s">
        <v>151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2">
      <c r="A230" s="219"/>
      <c r="B230" s="220"/>
      <c r="C230" s="259" t="s">
        <v>380</v>
      </c>
      <c r="D230" s="245"/>
      <c r="E230" s="246">
        <v>18.178000000000001</v>
      </c>
      <c r="F230" s="222"/>
      <c r="G230" s="222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22"/>
      <c r="Z230" s="212"/>
      <c r="AA230" s="212"/>
      <c r="AB230" s="212"/>
      <c r="AC230" s="212"/>
      <c r="AD230" s="212"/>
      <c r="AE230" s="212"/>
      <c r="AF230" s="212"/>
      <c r="AG230" s="212" t="s">
        <v>151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2">
      <c r="A231" s="219"/>
      <c r="B231" s="220"/>
      <c r="C231" s="259" t="s">
        <v>312</v>
      </c>
      <c r="D231" s="245"/>
      <c r="E231" s="246"/>
      <c r="F231" s="222"/>
      <c r="G231" s="22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151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19"/>
      <c r="B232" s="220"/>
      <c r="C232" s="259" t="s">
        <v>381</v>
      </c>
      <c r="D232" s="245"/>
      <c r="E232" s="246">
        <v>2.1589999999999998</v>
      </c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2"/>
      <c r="AA232" s="212"/>
      <c r="AB232" s="212"/>
      <c r="AC232" s="212"/>
      <c r="AD232" s="212"/>
      <c r="AE232" s="212"/>
      <c r="AF232" s="212"/>
      <c r="AG232" s="212" t="s">
        <v>151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19"/>
      <c r="B233" s="220"/>
      <c r="C233" s="259" t="s">
        <v>382</v>
      </c>
      <c r="D233" s="245"/>
      <c r="E233" s="246">
        <v>18.178000000000001</v>
      </c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22"/>
      <c r="Z233" s="212"/>
      <c r="AA233" s="212"/>
      <c r="AB233" s="212"/>
      <c r="AC233" s="212"/>
      <c r="AD233" s="212"/>
      <c r="AE233" s="212"/>
      <c r="AF233" s="212"/>
      <c r="AG233" s="212" t="s">
        <v>151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19"/>
      <c r="B234" s="220"/>
      <c r="C234" s="259" t="s">
        <v>316</v>
      </c>
      <c r="D234" s="245"/>
      <c r="E234" s="246"/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22"/>
      <c r="Z234" s="212"/>
      <c r="AA234" s="212"/>
      <c r="AB234" s="212"/>
      <c r="AC234" s="212"/>
      <c r="AD234" s="212"/>
      <c r="AE234" s="212"/>
      <c r="AF234" s="212"/>
      <c r="AG234" s="212" t="s">
        <v>151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">
      <c r="A235" s="219"/>
      <c r="B235" s="220"/>
      <c r="C235" s="259" t="s">
        <v>383</v>
      </c>
      <c r="D235" s="245"/>
      <c r="E235" s="246">
        <v>2.0357500000000002</v>
      </c>
      <c r="F235" s="222"/>
      <c r="G235" s="222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22"/>
      <c r="Z235" s="212"/>
      <c r="AA235" s="212"/>
      <c r="AB235" s="212"/>
      <c r="AC235" s="212"/>
      <c r="AD235" s="212"/>
      <c r="AE235" s="212"/>
      <c r="AF235" s="212"/>
      <c r="AG235" s="212" t="s">
        <v>151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">
      <c r="A236" s="219"/>
      <c r="B236" s="220"/>
      <c r="C236" s="259" t="s">
        <v>384</v>
      </c>
      <c r="D236" s="245"/>
      <c r="E236" s="246">
        <v>18.498000000000001</v>
      </c>
      <c r="F236" s="222"/>
      <c r="G236" s="222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22"/>
      <c r="Z236" s="212"/>
      <c r="AA236" s="212"/>
      <c r="AB236" s="212"/>
      <c r="AC236" s="212"/>
      <c r="AD236" s="212"/>
      <c r="AE236" s="212"/>
      <c r="AF236" s="212"/>
      <c r="AG236" s="212" t="s">
        <v>151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2">
      <c r="A237" s="219"/>
      <c r="B237" s="220"/>
      <c r="C237" s="259" t="s">
        <v>320</v>
      </c>
      <c r="D237" s="245"/>
      <c r="E237" s="246"/>
      <c r="F237" s="222"/>
      <c r="G237" s="222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22"/>
      <c r="Z237" s="212"/>
      <c r="AA237" s="212"/>
      <c r="AB237" s="212"/>
      <c r="AC237" s="212"/>
      <c r="AD237" s="212"/>
      <c r="AE237" s="212"/>
      <c r="AF237" s="212"/>
      <c r="AG237" s="212" t="s">
        <v>151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2">
      <c r="A238" s="219"/>
      <c r="B238" s="220"/>
      <c r="C238" s="259" t="s">
        <v>385</v>
      </c>
      <c r="D238" s="245"/>
      <c r="E238" s="246">
        <v>2.2440000000000002</v>
      </c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22"/>
      <c r="Z238" s="212"/>
      <c r="AA238" s="212"/>
      <c r="AB238" s="212"/>
      <c r="AC238" s="212"/>
      <c r="AD238" s="212"/>
      <c r="AE238" s="212"/>
      <c r="AF238" s="212"/>
      <c r="AG238" s="212" t="s">
        <v>151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2">
      <c r="A239" s="219"/>
      <c r="B239" s="220"/>
      <c r="C239" s="259" t="s">
        <v>386</v>
      </c>
      <c r="D239" s="245"/>
      <c r="E239" s="246">
        <v>18.957999999999998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22"/>
      <c r="Z239" s="212"/>
      <c r="AA239" s="212"/>
      <c r="AB239" s="212"/>
      <c r="AC239" s="212"/>
      <c r="AD239" s="212"/>
      <c r="AE239" s="212"/>
      <c r="AF239" s="212"/>
      <c r="AG239" s="212" t="s">
        <v>151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2">
      <c r="A240" s="219"/>
      <c r="B240" s="220"/>
      <c r="C240" s="259" t="s">
        <v>324</v>
      </c>
      <c r="D240" s="245"/>
      <c r="E240" s="246"/>
      <c r="F240" s="222"/>
      <c r="G240" s="22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22"/>
      <c r="Z240" s="212"/>
      <c r="AA240" s="212"/>
      <c r="AB240" s="212"/>
      <c r="AC240" s="212"/>
      <c r="AD240" s="212"/>
      <c r="AE240" s="212"/>
      <c r="AF240" s="212"/>
      <c r="AG240" s="212" t="s">
        <v>151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">
      <c r="A241" s="219"/>
      <c r="B241" s="220"/>
      <c r="C241" s="259" t="s">
        <v>387</v>
      </c>
      <c r="D241" s="245"/>
      <c r="E241" s="246">
        <v>20.638000000000002</v>
      </c>
      <c r="F241" s="222"/>
      <c r="G241" s="222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22"/>
      <c r="Z241" s="212"/>
      <c r="AA241" s="212"/>
      <c r="AB241" s="212"/>
      <c r="AC241" s="212"/>
      <c r="AD241" s="212"/>
      <c r="AE241" s="212"/>
      <c r="AF241" s="212"/>
      <c r="AG241" s="212" t="s">
        <v>151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2">
      <c r="A242" s="219"/>
      <c r="B242" s="220"/>
      <c r="C242" s="259" t="s">
        <v>388</v>
      </c>
      <c r="D242" s="245"/>
      <c r="E242" s="246">
        <v>2.7582499999999999</v>
      </c>
      <c r="F242" s="222"/>
      <c r="G242" s="222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22"/>
      <c r="Z242" s="212"/>
      <c r="AA242" s="212"/>
      <c r="AB242" s="212"/>
      <c r="AC242" s="212"/>
      <c r="AD242" s="212"/>
      <c r="AE242" s="212"/>
      <c r="AF242" s="212"/>
      <c r="AG242" s="212" t="s">
        <v>151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">
      <c r="A243" s="219"/>
      <c r="B243" s="220"/>
      <c r="C243" s="259" t="s">
        <v>329</v>
      </c>
      <c r="D243" s="245"/>
      <c r="E243" s="246"/>
      <c r="F243" s="222"/>
      <c r="G243" s="22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22"/>
      <c r="Z243" s="212"/>
      <c r="AA243" s="212"/>
      <c r="AB243" s="212"/>
      <c r="AC243" s="212"/>
      <c r="AD243" s="212"/>
      <c r="AE243" s="212"/>
      <c r="AF243" s="212"/>
      <c r="AG243" s="212" t="s">
        <v>151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">
      <c r="A244" s="219"/>
      <c r="B244" s="220"/>
      <c r="C244" s="259" t="s">
        <v>389</v>
      </c>
      <c r="D244" s="245"/>
      <c r="E244" s="246">
        <v>2.0187499999999998</v>
      </c>
      <c r="F244" s="222"/>
      <c r="G244" s="22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22"/>
      <c r="Z244" s="212"/>
      <c r="AA244" s="212"/>
      <c r="AB244" s="212"/>
      <c r="AC244" s="212"/>
      <c r="AD244" s="212"/>
      <c r="AE244" s="212"/>
      <c r="AF244" s="212"/>
      <c r="AG244" s="212" t="s">
        <v>151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2">
      <c r="A245" s="219"/>
      <c r="B245" s="220"/>
      <c r="C245" s="259" t="s">
        <v>390</v>
      </c>
      <c r="D245" s="245"/>
      <c r="E245" s="246">
        <v>17.538</v>
      </c>
      <c r="F245" s="222"/>
      <c r="G245" s="22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22"/>
      <c r="Z245" s="212"/>
      <c r="AA245" s="212"/>
      <c r="AB245" s="212"/>
      <c r="AC245" s="212"/>
      <c r="AD245" s="212"/>
      <c r="AE245" s="212"/>
      <c r="AF245" s="212"/>
      <c r="AG245" s="212" t="s">
        <v>151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">
      <c r="A246" s="219"/>
      <c r="B246" s="220"/>
      <c r="C246" s="259" t="s">
        <v>333</v>
      </c>
      <c r="D246" s="245"/>
      <c r="E246" s="246"/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22"/>
      <c r="Z246" s="212"/>
      <c r="AA246" s="212"/>
      <c r="AB246" s="212"/>
      <c r="AC246" s="212"/>
      <c r="AD246" s="212"/>
      <c r="AE246" s="212"/>
      <c r="AF246" s="212"/>
      <c r="AG246" s="212" t="s">
        <v>151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">
      <c r="A247" s="219"/>
      <c r="B247" s="220"/>
      <c r="C247" s="259" t="s">
        <v>391</v>
      </c>
      <c r="D247" s="245"/>
      <c r="E247" s="246">
        <v>2.1292499999999999</v>
      </c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2"/>
      <c r="AA247" s="212"/>
      <c r="AB247" s="212"/>
      <c r="AC247" s="212"/>
      <c r="AD247" s="212"/>
      <c r="AE247" s="212"/>
      <c r="AF247" s="212"/>
      <c r="AG247" s="212" t="s">
        <v>151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2">
      <c r="A248" s="219"/>
      <c r="B248" s="220"/>
      <c r="C248" s="259" t="s">
        <v>392</v>
      </c>
      <c r="D248" s="245"/>
      <c r="E248" s="246">
        <v>18.058</v>
      </c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2"/>
      <c r="AA248" s="212"/>
      <c r="AB248" s="212"/>
      <c r="AC248" s="212"/>
      <c r="AD248" s="212"/>
      <c r="AE248" s="212"/>
      <c r="AF248" s="212"/>
      <c r="AG248" s="212" t="s">
        <v>151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">
      <c r="A249" s="219"/>
      <c r="B249" s="220"/>
      <c r="C249" s="259" t="s">
        <v>337</v>
      </c>
      <c r="D249" s="245"/>
      <c r="E249" s="246"/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22"/>
      <c r="Z249" s="212"/>
      <c r="AA249" s="212"/>
      <c r="AB249" s="212"/>
      <c r="AC249" s="212"/>
      <c r="AD249" s="212"/>
      <c r="AE249" s="212"/>
      <c r="AF249" s="212"/>
      <c r="AG249" s="212" t="s">
        <v>151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">
      <c r="A250" s="219"/>
      <c r="B250" s="220"/>
      <c r="C250" s="259" t="s">
        <v>371</v>
      </c>
      <c r="D250" s="245"/>
      <c r="E250" s="246">
        <v>2.30775</v>
      </c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151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">
      <c r="A251" s="219"/>
      <c r="B251" s="220"/>
      <c r="C251" s="259" t="s">
        <v>393</v>
      </c>
      <c r="D251" s="245"/>
      <c r="E251" s="246">
        <v>19.138000000000002</v>
      </c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22"/>
      <c r="Z251" s="212"/>
      <c r="AA251" s="212"/>
      <c r="AB251" s="212"/>
      <c r="AC251" s="212"/>
      <c r="AD251" s="212"/>
      <c r="AE251" s="212"/>
      <c r="AF251" s="212"/>
      <c r="AG251" s="212" t="s">
        <v>151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3" x14ac:dyDescent="0.2">
      <c r="A252" s="219"/>
      <c r="B252" s="220"/>
      <c r="C252" s="259" t="s">
        <v>341</v>
      </c>
      <c r="D252" s="245"/>
      <c r="E252" s="246"/>
      <c r="F252" s="222"/>
      <c r="G252" s="222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22"/>
      <c r="Z252" s="212"/>
      <c r="AA252" s="212"/>
      <c r="AB252" s="212"/>
      <c r="AC252" s="212"/>
      <c r="AD252" s="212"/>
      <c r="AE252" s="212"/>
      <c r="AF252" s="212"/>
      <c r="AG252" s="212" t="s">
        <v>151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3" x14ac:dyDescent="0.2">
      <c r="A253" s="219"/>
      <c r="B253" s="220"/>
      <c r="C253" s="259" t="s">
        <v>394</v>
      </c>
      <c r="D253" s="245"/>
      <c r="E253" s="246">
        <v>2.5415000000000001</v>
      </c>
      <c r="F253" s="222"/>
      <c r="G253" s="222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22"/>
      <c r="Z253" s="212"/>
      <c r="AA253" s="212"/>
      <c r="AB253" s="212"/>
      <c r="AC253" s="212"/>
      <c r="AD253" s="212"/>
      <c r="AE253" s="212"/>
      <c r="AF253" s="212"/>
      <c r="AG253" s="212" t="s">
        <v>151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3" x14ac:dyDescent="0.2">
      <c r="A254" s="219"/>
      <c r="B254" s="220"/>
      <c r="C254" s="259" t="s">
        <v>395</v>
      </c>
      <c r="D254" s="245"/>
      <c r="E254" s="246">
        <v>19.658000000000001</v>
      </c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22"/>
      <c r="Z254" s="212"/>
      <c r="AA254" s="212"/>
      <c r="AB254" s="212"/>
      <c r="AC254" s="212"/>
      <c r="AD254" s="212"/>
      <c r="AE254" s="212"/>
      <c r="AF254" s="212"/>
      <c r="AG254" s="212" t="s">
        <v>151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">
      <c r="A255" s="219"/>
      <c r="B255" s="220"/>
      <c r="C255" s="259" t="s">
        <v>345</v>
      </c>
      <c r="D255" s="245"/>
      <c r="E255" s="246"/>
      <c r="F255" s="222"/>
      <c r="G255" s="22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22"/>
      <c r="Z255" s="212"/>
      <c r="AA255" s="212"/>
      <c r="AB255" s="212"/>
      <c r="AC255" s="212"/>
      <c r="AD255" s="212"/>
      <c r="AE255" s="212"/>
      <c r="AF255" s="212"/>
      <c r="AG255" s="212" t="s">
        <v>151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2">
      <c r="A256" s="219"/>
      <c r="B256" s="220"/>
      <c r="C256" s="259" t="s">
        <v>396</v>
      </c>
      <c r="D256" s="245"/>
      <c r="E256" s="246">
        <v>2.2694999999999999</v>
      </c>
      <c r="F256" s="222"/>
      <c r="G256" s="22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22"/>
      <c r="Z256" s="212"/>
      <c r="AA256" s="212"/>
      <c r="AB256" s="212"/>
      <c r="AC256" s="212"/>
      <c r="AD256" s="212"/>
      <c r="AE256" s="212"/>
      <c r="AF256" s="212"/>
      <c r="AG256" s="212" t="s">
        <v>151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2">
      <c r="A257" s="219"/>
      <c r="B257" s="220"/>
      <c r="C257" s="259" t="s">
        <v>397</v>
      </c>
      <c r="D257" s="245"/>
      <c r="E257" s="246">
        <v>16.437999999999999</v>
      </c>
      <c r="F257" s="222"/>
      <c r="G257" s="222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22"/>
      <c r="Z257" s="212"/>
      <c r="AA257" s="212"/>
      <c r="AB257" s="212"/>
      <c r="AC257" s="212"/>
      <c r="AD257" s="212"/>
      <c r="AE257" s="212"/>
      <c r="AF257" s="212"/>
      <c r="AG257" s="212" t="s">
        <v>151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2">
      <c r="A258" s="219"/>
      <c r="B258" s="220"/>
      <c r="C258" s="259" t="s">
        <v>349</v>
      </c>
      <c r="D258" s="245"/>
      <c r="E258" s="246"/>
      <c r="F258" s="222"/>
      <c r="G258" s="222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22"/>
      <c r="Z258" s="212"/>
      <c r="AA258" s="212"/>
      <c r="AB258" s="212"/>
      <c r="AC258" s="212"/>
      <c r="AD258" s="212"/>
      <c r="AE258" s="212"/>
      <c r="AF258" s="212"/>
      <c r="AG258" s="212" t="s">
        <v>151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2">
      <c r="A259" s="219"/>
      <c r="B259" s="220"/>
      <c r="C259" s="259" t="s">
        <v>398</v>
      </c>
      <c r="D259" s="245"/>
      <c r="E259" s="246">
        <v>3.7875000000000001</v>
      </c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151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3" x14ac:dyDescent="0.2">
      <c r="A260" s="219"/>
      <c r="B260" s="220"/>
      <c r="C260" s="259" t="s">
        <v>399</v>
      </c>
      <c r="D260" s="245"/>
      <c r="E260" s="246">
        <v>17.898</v>
      </c>
      <c r="F260" s="222"/>
      <c r="G260" s="222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22"/>
      <c r="Z260" s="212"/>
      <c r="AA260" s="212"/>
      <c r="AB260" s="212"/>
      <c r="AC260" s="212"/>
      <c r="AD260" s="212"/>
      <c r="AE260" s="212"/>
      <c r="AF260" s="212"/>
      <c r="AG260" s="212" t="s">
        <v>151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31">
        <v>15</v>
      </c>
      <c r="B261" s="232" t="s">
        <v>400</v>
      </c>
      <c r="C261" s="240" t="s">
        <v>401</v>
      </c>
      <c r="D261" s="233" t="s">
        <v>145</v>
      </c>
      <c r="E261" s="234">
        <v>48</v>
      </c>
      <c r="F261" s="235"/>
      <c r="G261" s="236">
        <f>ROUND(E261*F261,2)</f>
        <v>0</v>
      </c>
      <c r="H261" s="235"/>
      <c r="I261" s="236">
        <f>ROUND(E261*H261,2)</f>
        <v>0</v>
      </c>
      <c r="J261" s="235"/>
      <c r="K261" s="236">
        <f>ROUND(E261*J261,2)</f>
        <v>0</v>
      </c>
      <c r="L261" s="236">
        <v>15</v>
      </c>
      <c r="M261" s="236">
        <f>G261*(1+L261/100)</f>
        <v>0</v>
      </c>
      <c r="N261" s="234">
        <v>0</v>
      </c>
      <c r="O261" s="234">
        <f>ROUND(E261*N261,2)</f>
        <v>0</v>
      </c>
      <c r="P261" s="234">
        <v>1.1000000000000001E-3</v>
      </c>
      <c r="Q261" s="234">
        <f>ROUND(E261*P261,2)</f>
        <v>0.05</v>
      </c>
      <c r="R261" s="236"/>
      <c r="S261" s="236" t="s">
        <v>146</v>
      </c>
      <c r="T261" s="237" t="s">
        <v>134</v>
      </c>
      <c r="U261" s="222">
        <v>0.35749999999999998</v>
      </c>
      <c r="V261" s="222">
        <f>ROUND(E261*U261,2)</f>
        <v>17.16</v>
      </c>
      <c r="W261" s="222"/>
      <c r="X261" s="222" t="s">
        <v>147</v>
      </c>
      <c r="Y261" s="222" t="s">
        <v>136</v>
      </c>
      <c r="Z261" s="212"/>
      <c r="AA261" s="212"/>
      <c r="AB261" s="212"/>
      <c r="AC261" s="212"/>
      <c r="AD261" s="212"/>
      <c r="AE261" s="212"/>
      <c r="AF261" s="212"/>
      <c r="AG261" s="212" t="s">
        <v>148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">
      <c r="A262" s="219"/>
      <c r="B262" s="220"/>
      <c r="C262" s="259" t="s">
        <v>402</v>
      </c>
      <c r="D262" s="245"/>
      <c r="E262" s="246">
        <v>12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22"/>
      <c r="Z262" s="212"/>
      <c r="AA262" s="212"/>
      <c r="AB262" s="212"/>
      <c r="AC262" s="212"/>
      <c r="AD262" s="212"/>
      <c r="AE262" s="212"/>
      <c r="AF262" s="212"/>
      <c r="AG262" s="212" t="s">
        <v>151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2">
      <c r="A263" s="219"/>
      <c r="B263" s="220"/>
      <c r="C263" s="259" t="s">
        <v>403</v>
      </c>
      <c r="D263" s="245"/>
      <c r="E263" s="246">
        <v>6</v>
      </c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22"/>
      <c r="Z263" s="212"/>
      <c r="AA263" s="212"/>
      <c r="AB263" s="212"/>
      <c r="AC263" s="212"/>
      <c r="AD263" s="212"/>
      <c r="AE263" s="212"/>
      <c r="AF263" s="212"/>
      <c r="AG263" s="212" t="s">
        <v>151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2">
      <c r="A264" s="219"/>
      <c r="B264" s="220"/>
      <c r="C264" s="259" t="s">
        <v>404</v>
      </c>
      <c r="D264" s="245"/>
      <c r="E264" s="246">
        <v>30</v>
      </c>
      <c r="F264" s="222"/>
      <c r="G264" s="222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22"/>
      <c r="Z264" s="212"/>
      <c r="AA264" s="212"/>
      <c r="AB264" s="212"/>
      <c r="AC264" s="212"/>
      <c r="AD264" s="212"/>
      <c r="AE264" s="212"/>
      <c r="AF264" s="212"/>
      <c r="AG264" s="212" t="s">
        <v>151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x14ac:dyDescent="0.2">
      <c r="A265" s="224" t="s">
        <v>128</v>
      </c>
      <c r="B265" s="225" t="s">
        <v>79</v>
      </c>
      <c r="C265" s="239" t="s">
        <v>80</v>
      </c>
      <c r="D265" s="226"/>
      <c r="E265" s="227"/>
      <c r="F265" s="228"/>
      <c r="G265" s="228">
        <f>SUMIF(AG266:AG266,"&lt;&gt;NOR",G266:G266)</f>
        <v>0</v>
      </c>
      <c r="H265" s="228"/>
      <c r="I265" s="228">
        <f>SUM(I266:I266)</f>
        <v>0</v>
      </c>
      <c r="J265" s="228"/>
      <c r="K265" s="228">
        <f>SUM(K266:K266)</f>
        <v>0</v>
      </c>
      <c r="L265" s="228"/>
      <c r="M265" s="228">
        <f>SUM(M266:M266)</f>
        <v>0</v>
      </c>
      <c r="N265" s="227"/>
      <c r="O265" s="227">
        <f>SUM(O266:O266)</f>
        <v>0</v>
      </c>
      <c r="P265" s="227"/>
      <c r="Q265" s="227">
        <f>SUM(Q266:Q266)</f>
        <v>0</v>
      </c>
      <c r="R265" s="228"/>
      <c r="S265" s="228"/>
      <c r="T265" s="229"/>
      <c r="U265" s="223"/>
      <c r="V265" s="223">
        <f>SUM(V266:V266)</f>
        <v>7.31</v>
      </c>
      <c r="W265" s="223"/>
      <c r="X265" s="223"/>
      <c r="Y265" s="223"/>
      <c r="AG265" t="s">
        <v>129</v>
      </c>
    </row>
    <row r="266" spans="1:60" outlineLevel="1" x14ac:dyDescent="0.2">
      <c r="A266" s="252">
        <v>16</v>
      </c>
      <c r="B266" s="253" t="s">
        <v>405</v>
      </c>
      <c r="C266" s="264" t="s">
        <v>406</v>
      </c>
      <c r="D266" s="254" t="s">
        <v>407</v>
      </c>
      <c r="E266" s="255">
        <v>0.99436000000000002</v>
      </c>
      <c r="F266" s="256"/>
      <c r="G266" s="257">
        <f>ROUND(E266*F266,2)</f>
        <v>0</v>
      </c>
      <c r="H266" s="256"/>
      <c r="I266" s="257">
        <f>ROUND(E266*H266,2)</f>
        <v>0</v>
      </c>
      <c r="J266" s="256"/>
      <c r="K266" s="257">
        <f>ROUND(E266*J266,2)</f>
        <v>0</v>
      </c>
      <c r="L266" s="257">
        <v>15</v>
      </c>
      <c r="M266" s="257">
        <f>G266*(1+L266/100)</f>
        <v>0</v>
      </c>
      <c r="N266" s="255">
        <v>0</v>
      </c>
      <c r="O266" s="255">
        <f>ROUND(E266*N266,2)</f>
        <v>0</v>
      </c>
      <c r="P266" s="255">
        <v>0</v>
      </c>
      <c r="Q266" s="255">
        <f>ROUND(E266*P266,2)</f>
        <v>0</v>
      </c>
      <c r="R266" s="257" t="s">
        <v>170</v>
      </c>
      <c r="S266" s="257" t="s">
        <v>133</v>
      </c>
      <c r="T266" s="258" t="s">
        <v>133</v>
      </c>
      <c r="U266" s="222">
        <v>7.3479999999999999</v>
      </c>
      <c r="V266" s="222">
        <f>ROUND(E266*U266,2)</f>
        <v>7.31</v>
      </c>
      <c r="W266" s="222"/>
      <c r="X266" s="222" t="s">
        <v>408</v>
      </c>
      <c r="Y266" s="222" t="s">
        <v>136</v>
      </c>
      <c r="Z266" s="212"/>
      <c r="AA266" s="212"/>
      <c r="AB266" s="212"/>
      <c r="AC266" s="212"/>
      <c r="AD266" s="212"/>
      <c r="AE266" s="212"/>
      <c r="AF266" s="212"/>
      <c r="AG266" s="212" t="s">
        <v>409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x14ac:dyDescent="0.2">
      <c r="A267" s="224" t="s">
        <v>128</v>
      </c>
      <c r="B267" s="225" t="s">
        <v>81</v>
      </c>
      <c r="C267" s="239" t="s">
        <v>82</v>
      </c>
      <c r="D267" s="226"/>
      <c r="E267" s="227"/>
      <c r="F267" s="228"/>
      <c r="G267" s="228">
        <f>SUMIF(AG268:AG273,"&lt;&gt;NOR",G268:G273)</f>
        <v>0</v>
      </c>
      <c r="H267" s="228"/>
      <c r="I267" s="228">
        <f>SUM(I268:I273)</f>
        <v>0</v>
      </c>
      <c r="J267" s="228"/>
      <c r="K267" s="228">
        <f>SUM(K268:K273)</f>
        <v>0</v>
      </c>
      <c r="L267" s="228"/>
      <c r="M267" s="228">
        <f>SUM(M268:M273)</f>
        <v>0</v>
      </c>
      <c r="N267" s="227"/>
      <c r="O267" s="227">
        <f>SUM(O268:O273)</f>
        <v>0</v>
      </c>
      <c r="P267" s="227"/>
      <c r="Q267" s="227">
        <f>SUM(Q268:Q273)</f>
        <v>0.28000000000000003</v>
      </c>
      <c r="R267" s="228"/>
      <c r="S267" s="228"/>
      <c r="T267" s="229"/>
      <c r="U267" s="223"/>
      <c r="V267" s="223">
        <f>SUM(V268:V273)</f>
        <v>6.18</v>
      </c>
      <c r="W267" s="223"/>
      <c r="X267" s="223"/>
      <c r="Y267" s="223"/>
      <c r="AG267" t="s">
        <v>129</v>
      </c>
    </row>
    <row r="268" spans="1:60" outlineLevel="1" x14ac:dyDescent="0.2">
      <c r="A268" s="231">
        <v>17</v>
      </c>
      <c r="B268" s="232" t="s">
        <v>410</v>
      </c>
      <c r="C268" s="240" t="s">
        <v>411</v>
      </c>
      <c r="D268" s="233" t="s">
        <v>169</v>
      </c>
      <c r="E268" s="234">
        <v>171.53649999999999</v>
      </c>
      <c r="F268" s="235"/>
      <c r="G268" s="236">
        <f>ROUND(E268*F268,2)</f>
        <v>0</v>
      </c>
      <c r="H268" s="235"/>
      <c r="I268" s="236">
        <f>ROUND(E268*H268,2)</f>
        <v>0</v>
      </c>
      <c r="J268" s="235"/>
      <c r="K268" s="236">
        <f>ROUND(E268*J268,2)</f>
        <v>0</v>
      </c>
      <c r="L268" s="236">
        <v>15</v>
      </c>
      <c r="M268" s="236">
        <f>G268*(1+L268/100)</f>
        <v>0</v>
      </c>
      <c r="N268" s="234">
        <v>0</v>
      </c>
      <c r="O268" s="234">
        <f>ROUND(E268*N268,2)</f>
        <v>0</v>
      </c>
      <c r="P268" s="234">
        <v>1.66E-3</v>
      </c>
      <c r="Q268" s="234">
        <f>ROUND(E268*P268,2)</f>
        <v>0.28000000000000003</v>
      </c>
      <c r="R268" s="236" t="s">
        <v>412</v>
      </c>
      <c r="S268" s="236" t="s">
        <v>133</v>
      </c>
      <c r="T268" s="237" t="s">
        <v>133</v>
      </c>
      <c r="U268" s="222">
        <v>3.5999999999999997E-2</v>
      </c>
      <c r="V268" s="222">
        <f>ROUND(E268*U268,2)</f>
        <v>6.18</v>
      </c>
      <c r="W268" s="222"/>
      <c r="X268" s="222" t="s">
        <v>147</v>
      </c>
      <c r="Y268" s="222" t="s">
        <v>136</v>
      </c>
      <c r="Z268" s="212"/>
      <c r="AA268" s="212"/>
      <c r="AB268" s="212"/>
      <c r="AC268" s="212"/>
      <c r="AD268" s="212"/>
      <c r="AE268" s="212"/>
      <c r="AF268" s="212"/>
      <c r="AG268" s="212" t="s">
        <v>148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2" x14ac:dyDescent="0.2">
      <c r="A269" s="219"/>
      <c r="B269" s="220"/>
      <c r="C269" s="241" t="s">
        <v>413</v>
      </c>
      <c r="D269" s="238"/>
      <c r="E269" s="238"/>
      <c r="F269" s="238"/>
      <c r="G269" s="238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22"/>
      <c r="Z269" s="212"/>
      <c r="AA269" s="212"/>
      <c r="AB269" s="212"/>
      <c r="AC269" s="212"/>
      <c r="AD269" s="212"/>
      <c r="AE269" s="212"/>
      <c r="AF269" s="212"/>
      <c r="AG269" s="212" t="s">
        <v>139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2" x14ac:dyDescent="0.2">
      <c r="A270" s="219"/>
      <c r="B270" s="220"/>
      <c r="C270" s="259" t="s">
        <v>359</v>
      </c>
      <c r="D270" s="245"/>
      <c r="E270" s="246"/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22"/>
      <c r="Z270" s="212"/>
      <c r="AA270" s="212"/>
      <c r="AB270" s="212"/>
      <c r="AC270" s="212"/>
      <c r="AD270" s="212"/>
      <c r="AE270" s="212"/>
      <c r="AF270" s="212"/>
      <c r="AG270" s="212" t="s">
        <v>151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2">
      <c r="A271" s="219"/>
      <c r="B271" s="220"/>
      <c r="C271" s="259" t="s">
        <v>360</v>
      </c>
      <c r="D271" s="245"/>
      <c r="E271" s="246">
        <v>28.202000000000002</v>
      </c>
      <c r="F271" s="222"/>
      <c r="G271" s="222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22"/>
      <c r="Z271" s="212"/>
      <c r="AA271" s="212"/>
      <c r="AB271" s="212"/>
      <c r="AC271" s="212"/>
      <c r="AD271" s="212"/>
      <c r="AE271" s="212"/>
      <c r="AF271" s="212"/>
      <c r="AG271" s="212" t="s">
        <v>151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3" x14ac:dyDescent="0.2">
      <c r="A272" s="219"/>
      <c r="B272" s="220"/>
      <c r="C272" s="259" t="s">
        <v>361</v>
      </c>
      <c r="D272" s="245"/>
      <c r="E272" s="246">
        <v>23.334499999999998</v>
      </c>
      <c r="F272" s="222"/>
      <c r="G272" s="222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22"/>
      <c r="Z272" s="212"/>
      <c r="AA272" s="212"/>
      <c r="AB272" s="212"/>
      <c r="AC272" s="212"/>
      <c r="AD272" s="212"/>
      <c r="AE272" s="212"/>
      <c r="AF272" s="212"/>
      <c r="AG272" s="212" t="s">
        <v>151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">
      <c r="A273" s="219"/>
      <c r="B273" s="220"/>
      <c r="C273" s="259" t="s">
        <v>414</v>
      </c>
      <c r="D273" s="245"/>
      <c r="E273" s="246">
        <v>120</v>
      </c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22"/>
      <c r="Z273" s="212"/>
      <c r="AA273" s="212"/>
      <c r="AB273" s="212"/>
      <c r="AC273" s="212"/>
      <c r="AD273" s="212"/>
      <c r="AE273" s="212"/>
      <c r="AF273" s="212"/>
      <c r="AG273" s="212" t="s">
        <v>151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x14ac:dyDescent="0.2">
      <c r="A274" s="224" t="s">
        <v>128</v>
      </c>
      <c r="B274" s="225" t="s">
        <v>83</v>
      </c>
      <c r="C274" s="239" t="s">
        <v>84</v>
      </c>
      <c r="D274" s="226"/>
      <c r="E274" s="227"/>
      <c r="F274" s="228"/>
      <c r="G274" s="228">
        <f>SUMIF(AG275:AG277,"&lt;&gt;NOR",G275:G277)</f>
        <v>0</v>
      </c>
      <c r="H274" s="228"/>
      <c r="I274" s="228">
        <f>SUM(I275:I277)</f>
        <v>0</v>
      </c>
      <c r="J274" s="228"/>
      <c r="K274" s="228">
        <f>SUM(K275:K277)</f>
        <v>0</v>
      </c>
      <c r="L274" s="228"/>
      <c r="M274" s="228">
        <f>SUM(M275:M277)</f>
        <v>0</v>
      </c>
      <c r="N274" s="227"/>
      <c r="O274" s="227">
        <f>SUM(O275:O277)</f>
        <v>0</v>
      </c>
      <c r="P274" s="227"/>
      <c r="Q274" s="227">
        <f>SUM(Q275:Q277)</f>
        <v>0.26</v>
      </c>
      <c r="R274" s="228"/>
      <c r="S274" s="228"/>
      <c r="T274" s="229"/>
      <c r="U274" s="223"/>
      <c r="V274" s="223">
        <f>SUM(V275:V277)</f>
        <v>15.66</v>
      </c>
      <c r="W274" s="223"/>
      <c r="X274" s="223"/>
      <c r="Y274" s="223"/>
      <c r="AG274" t="s">
        <v>129</v>
      </c>
    </row>
    <row r="275" spans="1:60" outlineLevel="1" x14ac:dyDescent="0.2">
      <c r="A275" s="231">
        <v>18</v>
      </c>
      <c r="B275" s="232" t="s">
        <v>415</v>
      </c>
      <c r="C275" s="240" t="s">
        <v>416</v>
      </c>
      <c r="D275" s="233" t="s">
        <v>288</v>
      </c>
      <c r="E275" s="234">
        <v>55</v>
      </c>
      <c r="F275" s="235"/>
      <c r="G275" s="236">
        <f>ROUND(E275*F275,2)</f>
        <v>0</v>
      </c>
      <c r="H275" s="235"/>
      <c r="I275" s="236">
        <f>ROUND(E275*H275,2)</f>
        <v>0</v>
      </c>
      <c r="J275" s="235"/>
      <c r="K275" s="236">
        <f>ROUND(E275*J275,2)</f>
        <v>0</v>
      </c>
      <c r="L275" s="236">
        <v>15</v>
      </c>
      <c r="M275" s="236">
        <f>G275*(1+L275/100)</f>
        <v>0</v>
      </c>
      <c r="N275" s="234">
        <v>0</v>
      </c>
      <c r="O275" s="234">
        <f>ROUND(E275*N275,2)</f>
        <v>0</v>
      </c>
      <c r="P275" s="234">
        <v>2.0999999999999999E-3</v>
      </c>
      <c r="Q275" s="234">
        <f>ROUND(E275*P275,2)</f>
        <v>0.12</v>
      </c>
      <c r="R275" s="236" t="s">
        <v>417</v>
      </c>
      <c r="S275" s="236" t="s">
        <v>133</v>
      </c>
      <c r="T275" s="237" t="s">
        <v>133</v>
      </c>
      <c r="U275" s="222">
        <v>3.1E-2</v>
      </c>
      <c r="V275" s="222">
        <f>ROUND(E275*U275,2)</f>
        <v>1.71</v>
      </c>
      <c r="W275" s="222"/>
      <c r="X275" s="222" t="s">
        <v>147</v>
      </c>
      <c r="Y275" s="222" t="s">
        <v>136</v>
      </c>
      <c r="Z275" s="212"/>
      <c r="AA275" s="212"/>
      <c r="AB275" s="212"/>
      <c r="AC275" s="212"/>
      <c r="AD275" s="212"/>
      <c r="AE275" s="212"/>
      <c r="AF275" s="212"/>
      <c r="AG275" s="212" t="s">
        <v>148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2">
      <c r="A276" s="219"/>
      <c r="B276" s="220"/>
      <c r="C276" s="262" t="s">
        <v>418</v>
      </c>
      <c r="D276" s="250"/>
      <c r="E276" s="250"/>
      <c r="F276" s="250"/>
      <c r="G276" s="250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213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52">
        <v>19</v>
      </c>
      <c r="B277" s="253" t="s">
        <v>419</v>
      </c>
      <c r="C277" s="264" t="s">
        <v>420</v>
      </c>
      <c r="D277" s="254" t="s">
        <v>145</v>
      </c>
      <c r="E277" s="255">
        <v>45</v>
      </c>
      <c r="F277" s="256"/>
      <c r="G277" s="257">
        <f>ROUND(E277*F277,2)</f>
        <v>0</v>
      </c>
      <c r="H277" s="256"/>
      <c r="I277" s="257">
        <f>ROUND(E277*H277,2)</f>
        <v>0</v>
      </c>
      <c r="J277" s="256"/>
      <c r="K277" s="257">
        <f>ROUND(E277*J277,2)</f>
        <v>0</v>
      </c>
      <c r="L277" s="257">
        <v>15</v>
      </c>
      <c r="M277" s="257">
        <f>G277*(1+L277/100)</f>
        <v>0</v>
      </c>
      <c r="N277" s="255">
        <v>0</v>
      </c>
      <c r="O277" s="255">
        <f>ROUND(E277*N277,2)</f>
        <v>0</v>
      </c>
      <c r="P277" s="255">
        <v>3.0999999999999999E-3</v>
      </c>
      <c r="Q277" s="255">
        <f>ROUND(E277*P277,2)</f>
        <v>0.14000000000000001</v>
      </c>
      <c r="R277" s="257" t="s">
        <v>417</v>
      </c>
      <c r="S277" s="257" t="s">
        <v>133</v>
      </c>
      <c r="T277" s="258" t="s">
        <v>133</v>
      </c>
      <c r="U277" s="222">
        <v>0.31</v>
      </c>
      <c r="V277" s="222">
        <f>ROUND(E277*U277,2)</f>
        <v>13.95</v>
      </c>
      <c r="W277" s="222"/>
      <c r="X277" s="222" t="s">
        <v>147</v>
      </c>
      <c r="Y277" s="222" t="s">
        <v>136</v>
      </c>
      <c r="Z277" s="212"/>
      <c r="AA277" s="212"/>
      <c r="AB277" s="212"/>
      <c r="AC277" s="212"/>
      <c r="AD277" s="212"/>
      <c r="AE277" s="212"/>
      <c r="AF277" s="212"/>
      <c r="AG277" s="212" t="s">
        <v>148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x14ac:dyDescent="0.2">
      <c r="A278" s="224" t="s">
        <v>128</v>
      </c>
      <c r="B278" s="225" t="s">
        <v>85</v>
      </c>
      <c r="C278" s="239" t="s">
        <v>86</v>
      </c>
      <c r="D278" s="226"/>
      <c r="E278" s="227"/>
      <c r="F278" s="228"/>
      <c r="G278" s="228">
        <f>SUMIF(AG279:AG316,"&lt;&gt;NOR",G279:G316)</f>
        <v>0</v>
      </c>
      <c r="H278" s="228"/>
      <c r="I278" s="228">
        <f>SUM(I279:I316)</f>
        <v>0</v>
      </c>
      <c r="J278" s="228"/>
      <c r="K278" s="228">
        <f>SUM(K279:K316)</f>
        <v>0</v>
      </c>
      <c r="L278" s="228"/>
      <c r="M278" s="228">
        <f>SUM(M279:M316)</f>
        <v>0</v>
      </c>
      <c r="N278" s="227"/>
      <c r="O278" s="227">
        <f>SUM(O279:O316)</f>
        <v>0</v>
      </c>
      <c r="P278" s="227"/>
      <c r="Q278" s="227">
        <f>SUM(Q279:Q316)</f>
        <v>8.11</v>
      </c>
      <c r="R278" s="228"/>
      <c r="S278" s="228"/>
      <c r="T278" s="229"/>
      <c r="U278" s="223"/>
      <c r="V278" s="223">
        <f>SUM(V279:V316)</f>
        <v>54.599999999999994</v>
      </c>
      <c r="W278" s="223"/>
      <c r="X278" s="223"/>
      <c r="Y278" s="223"/>
      <c r="AG278" t="s">
        <v>129</v>
      </c>
    </row>
    <row r="279" spans="1:60" outlineLevel="1" x14ac:dyDescent="0.2">
      <c r="A279" s="231">
        <v>20</v>
      </c>
      <c r="B279" s="232" t="s">
        <v>421</v>
      </c>
      <c r="C279" s="240" t="s">
        <v>422</v>
      </c>
      <c r="D279" s="233" t="s">
        <v>423</v>
      </c>
      <c r="E279" s="234">
        <v>15</v>
      </c>
      <c r="F279" s="235"/>
      <c r="G279" s="236">
        <f>ROUND(E279*F279,2)</f>
        <v>0</v>
      </c>
      <c r="H279" s="235"/>
      <c r="I279" s="236">
        <f>ROUND(E279*H279,2)</f>
        <v>0</v>
      </c>
      <c r="J279" s="235"/>
      <c r="K279" s="236">
        <f>ROUND(E279*J279,2)</f>
        <v>0</v>
      </c>
      <c r="L279" s="236">
        <v>15</v>
      </c>
      <c r="M279" s="236">
        <f>G279*(1+L279/100)</f>
        <v>0</v>
      </c>
      <c r="N279" s="234">
        <v>0</v>
      </c>
      <c r="O279" s="234">
        <f>ROUND(E279*N279,2)</f>
        <v>0</v>
      </c>
      <c r="P279" s="234">
        <v>1.933E-2</v>
      </c>
      <c r="Q279" s="234">
        <f>ROUND(E279*P279,2)</f>
        <v>0.28999999999999998</v>
      </c>
      <c r="R279" s="236" t="s">
        <v>417</v>
      </c>
      <c r="S279" s="236" t="s">
        <v>133</v>
      </c>
      <c r="T279" s="237" t="s">
        <v>133</v>
      </c>
      <c r="U279" s="222">
        <v>0.59</v>
      </c>
      <c r="V279" s="222">
        <f>ROUND(E279*U279,2)</f>
        <v>8.85</v>
      </c>
      <c r="W279" s="222"/>
      <c r="X279" s="222" t="s">
        <v>147</v>
      </c>
      <c r="Y279" s="222" t="s">
        <v>136</v>
      </c>
      <c r="Z279" s="212"/>
      <c r="AA279" s="212"/>
      <c r="AB279" s="212"/>
      <c r="AC279" s="212"/>
      <c r="AD279" s="212"/>
      <c r="AE279" s="212"/>
      <c r="AF279" s="212"/>
      <c r="AG279" s="212" t="s">
        <v>148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2" x14ac:dyDescent="0.2">
      <c r="A280" s="219"/>
      <c r="B280" s="220"/>
      <c r="C280" s="259" t="s">
        <v>424</v>
      </c>
      <c r="D280" s="245"/>
      <c r="E280" s="246">
        <v>1</v>
      </c>
      <c r="F280" s="222"/>
      <c r="G280" s="22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22"/>
      <c r="Z280" s="212"/>
      <c r="AA280" s="212"/>
      <c r="AB280" s="212"/>
      <c r="AC280" s="212"/>
      <c r="AD280" s="212"/>
      <c r="AE280" s="212"/>
      <c r="AF280" s="212"/>
      <c r="AG280" s="212" t="s">
        <v>151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">
      <c r="A281" s="219"/>
      <c r="B281" s="220"/>
      <c r="C281" s="259" t="s">
        <v>425</v>
      </c>
      <c r="D281" s="245"/>
      <c r="E281" s="246">
        <v>1</v>
      </c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22"/>
      <c r="Z281" s="212"/>
      <c r="AA281" s="212"/>
      <c r="AB281" s="212"/>
      <c r="AC281" s="212"/>
      <c r="AD281" s="212"/>
      <c r="AE281" s="212"/>
      <c r="AF281" s="212"/>
      <c r="AG281" s="212" t="s">
        <v>151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3" x14ac:dyDescent="0.2">
      <c r="A282" s="219"/>
      <c r="B282" s="220"/>
      <c r="C282" s="259" t="s">
        <v>426</v>
      </c>
      <c r="D282" s="245"/>
      <c r="E282" s="246">
        <v>1</v>
      </c>
      <c r="F282" s="222"/>
      <c r="G282" s="22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22"/>
      <c r="Z282" s="212"/>
      <c r="AA282" s="212"/>
      <c r="AB282" s="212"/>
      <c r="AC282" s="212"/>
      <c r="AD282" s="212"/>
      <c r="AE282" s="212"/>
      <c r="AF282" s="212"/>
      <c r="AG282" s="212" t="s">
        <v>151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2">
      <c r="A283" s="219"/>
      <c r="B283" s="220"/>
      <c r="C283" s="259" t="s">
        <v>427</v>
      </c>
      <c r="D283" s="245"/>
      <c r="E283" s="246">
        <v>1</v>
      </c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22"/>
      <c r="Z283" s="212"/>
      <c r="AA283" s="212"/>
      <c r="AB283" s="212"/>
      <c r="AC283" s="212"/>
      <c r="AD283" s="212"/>
      <c r="AE283" s="212"/>
      <c r="AF283" s="212"/>
      <c r="AG283" s="212" t="s">
        <v>151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3" x14ac:dyDescent="0.2">
      <c r="A284" s="219"/>
      <c r="B284" s="220"/>
      <c r="C284" s="259" t="s">
        <v>428</v>
      </c>
      <c r="D284" s="245"/>
      <c r="E284" s="246">
        <v>1</v>
      </c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2"/>
      <c r="AA284" s="212"/>
      <c r="AB284" s="212"/>
      <c r="AC284" s="212"/>
      <c r="AD284" s="212"/>
      <c r="AE284" s="212"/>
      <c r="AF284" s="212"/>
      <c r="AG284" s="212" t="s">
        <v>151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">
      <c r="A285" s="219"/>
      <c r="B285" s="220"/>
      <c r="C285" s="259" t="s">
        <v>429</v>
      </c>
      <c r="D285" s="245"/>
      <c r="E285" s="246">
        <v>1</v>
      </c>
      <c r="F285" s="222"/>
      <c r="G285" s="222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22"/>
      <c r="Z285" s="212"/>
      <c r="AA285" s="212"/>
      <c r="AB285" s="212"/>
      <c r="AC285" s="212"/>
      <c r="AD285" s="212"/>
      <c r="AE285" s="212"/>
      <c r="AF285" s="212"/>
      <c r="AG285" s="212" t="s">
        <v>151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">
      <c r="A286" s="219"/>
      <c r="B286" s="220"/>
      <c r="C286" s="259" t="s">
        <v>430</v>
      </c>
      <c r="D286" s="245"/>
      <c r="E286" s="246">
        <v>1</v>
      </c>
      <c r="F286" s="222"/>
      <c r="G286" s="22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2"/>
      <c r="AA286" s="212"/>
      <c r="AB286" s="212"/>
      <c r="AC286" s="212"/>
      <c r="AD286" s="212"/>
      <c r="AE286" s="212"/>
      <c r="AF286" s="212"/>
      <c r="AG286" s="212" t="s">
        <v>151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2">
      <c r="A287" s="219"/>
      <c r="B287" s="220"/>
      <c r="C287" s="259" t="s">
        <v>431</v>
      </c>
      <c r="D287" s="245"/>
      <c r="E287" s="246">
        <v>1</v>
      </c>
      <c r="F287" s="222"/>
      <c r="G287" s="222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22"/>
      <c r="Z287" s="212"/>
      <c r="AA287" s="212"/>
      <c r="AB287" s="212"/>
      <c r="AC287" s="212"/>
      <c r="AD287" s="212"/>
      <c r="AE287" s="212"/>
      <c r="AF287" s="212"/>
      <c r="AG287" s="212" t="s">
        <v>151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3" x14ac:dyDescent="0.2">
      <c r="A288" s="219"/>
      <c r="B288" s="220"/>
      <c r="C288" s="259" t="s">
        <v>432</v>
      </c>
      <c r="D288" s="245"/>
      <c r="E288" s="246">
        <v>1</v>
      </c>
      <c r="F288" s="222"/>
      <c r="G288" s="22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22"/>
      <c r="Z288" s="212"/>
      <c r="AA288" s="212"/>
      <c r="AB288" s="212"/>
      <c r="AC288" s="212"/>
      <c r="AD288" s="212"/>
      <c r="AE288" s="212"/>
      <c r="AF288" s="212"/>
      <c r="AG288" s="212" t="s">
        <v>151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2">
      <c r="A289" s="219"/>
      <c r="B289" s="220"/>
      <c r="C289" s="259" t="s">
        <v>433</v>
      </c>
      <c r="D289" s="245"/>
      <c r="E289" s="246">
        <v>1</v>
      </c>
      <c r="F289" s="222"/>
      <c r="G289" s="222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22"/>
      <c r="Z289" s="212"/>
      <c r="AA289" s="212"/>
      <c r="AB289" s="212"/>
      <c r="AC289" s="212"/>
      <c r="AD289" s="212"/>
      <c r="AE289" s="212"/>
      <c r="AF289" s="212"/>
      <c r="AG289" s="212" t="s">
        <v>151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2">
      <c r="A290" s="219"/>
      <c r="B290" s="220"/>
      <c r="C290" s="259" t="s">
        <v>434</v>
      </c>
      <c r="D290" s="245"/>
      <c r="E290" s="246">
        <v>1</v>
      </c>
      <c r="F290" s="222"/>
      <c r="G290" s="222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22"/>
      <c r="Z290" s="212"/>
      <c r="AA290" s="212"/>
      <c r="AB290" s="212"/>
      <c r="AC290" s="212"/>
      <c r="AD290" s="212"/>
      <c r="AE290" s="212"/>
      <c r="AF290" s="212"/>
      <c r="AG290" s="212" t="s">
        <v>151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">
      <c r="A291" s="219"/>
      <c r="B291" s="220"/>
      <c r="C291" s="259" t="s">
        <v>435</v>
      </c>
      <c r="D291" s="245"/>
      <c r="E291" s="246">
        <v>1</v>
      </c>
      <c r="F291" s="222"/>
      <c r="G291" s="222"/>
      <c r="H291" s="222"/>
      <c r="I291" s="222"/>
      <c r="J291" s="222"/>
      <c r="K291" s="222"/>
      <c r="L291" s="222"/>
      <c r="M291" s="222"/>
      <c r="N291" s="221"/>
      <c r="O291" s="221"/>
      <c r="P291" s="221"/>
      <c r="Q291" s="221"/>
      <c r="R291" s="222"/>
      <c r="S291" s="222"/>
      <c r="T291" s="222"/>
      <c r="U291" s="222"/>
      <c r="V291" s="222"/>
      <c r="W291" s="222"/>
      <c r="X291" s="222"/>
      <c r="Y291" s="222"/>
      <c r="Z291" s="212"/>
      <c r="AA291" s="212"/>
      <c r="AB291" s="212"/>
      <c r="AC291" s="212"/>
      <c r="AD291" s="212"/>
      <c r="AE291" s="212"/>
      <c r="AF291" s="212"/>
      <c r="AG291" s="212" t="s">
        <v>151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3" x14ac:dyDescent="0.2">
      <c r="A292" s="219"/>
      <c r="B292" s="220"/>
      <c r="C292" s="259" t="s">
        <v>436</v>
      </c>
      <c r="D292" s="245"/>
      <c r="E292" s="246">
        <v>1</v>
      </c>
      <c r="F292" s="222"/>
      <c r="G292" s="222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22"/>
      <c r="Z292" s="212"/>
      <c r="AA292" s="212"/>
      <c r="AB292" s="212"/>
      <c r="AC292" s="212"/>
      <c r="AD292" s="212"/>
      <c r="AE292" s="212"/>
      <c r="AF292" s="212"/>
      <c r="AG292" s="212" t="s">
        <v>151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2">
      <c r="A293" s="219"/>
      <c r="B293" s="220"/>
      <c r="C293" s="259" t="s">
        <v>437</v>
      </c>
      <c r="D293" s="245"/>
      <c r="E293" s="246">
        <v>1</v>
      </c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22"/>
      <c r="Z293" s="212"/>
      <c r="AA293" s="212"/>
      <c r="AB293" s="212"/>
      <c r="AC293" s="212"/>
      <c r="AD293" s="212"/>
      <c r="AE293" s="212"/>
      <c r="AF293" s="212"/>
      <c r="AG293" s="212" t="s">
        <v>151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3" x14ac:dyDescent="0.2">
      <c r="A294" s="219"/>
      <c r="B294" s="220"/>
      <c r="C294" s="259" t="s">
        <v>438</v>
      </c>
      <c r="D294" s="245"/>
      <c r="E294" s="246">
        <v>1</v>
      </c>
      <c r="F294" s="222"/>
      <c r="G294" s="222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22"/>
      <c r="Z294" s="212"/>
      <c r="AA294" s="212"/>
      <c r="AB294" s="212"/>
      <c r="AC294" s="212"/>
      <c r="AD294" s="212"/>
      <c r="AE294" s="212"/>
      <c r="AF294" s="212"/>
      <c r="AG294" s="212" t="s">
        <v>151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31">
        <v>21</v>
      </c>
      <c r="B295" s="232" t="s">
        <v>439</v>
      </c>
      <c r="C295" s="240" t="s">
        <v>440</v>
      </c>
      <c r="D295" s="233" t="s">
        <v>423</v>
      </c>
      <c r="E295" s="234">
        <v>15</v>
      </c>
      <c r="F295" s="235"/>
      <c r="G295" s="236">
        <f>ROUND(E295*F295,2)</f>
        <v>0</v>
      </c>
      <c r="H295" s="235"/>
      <c r="I295" s="236">
        <f>ROUND(E295*H295,2)</f>
        <v>0</v>
      </c>
      <c r="J295" s="235"/>
      <c r="K295" s="236">
        <f>ROUND(E295*J295,2)</f>
        <v>0</v>
      </c>
      <c r="L295" s="236">
        <v>15</v>
      </c>
      <c r="M295" s="236">
        <f>G295*(1+L295/100)</f>
        <v>0</v>
      </c>
      <c r="N295" s="234">
        <v>0</v>
      </c>
      <c r="O295" s="234">
        <f>ROUND(E295*N295,2)</f>
        <v>0</v>
      </c>
      <c r="P295" s="234">
        <v>1.9460000000000002E-2</v>
      </c>
      <c r="Q295" s="234">
        <f>ROUND(E295*P295,2)</f>
        <v>0.28999999999999998</v>
      </c>
      <c r="R295" s="236" t="s">
        <v>417</v>
      </c>
      <c r="S295" s="236" t="s">
        <v>133</v>
      </c>
      <c r="T295" s="237" t="s">
        <v>133</v>
      </c>
      <c r="U295" s="222">
        <v>0.38200000000000001</v>
      </c>
      <c r="V295" s="222">
        <f>ROUND(E295*U295,2)</f>
        <v>5.73</v>
      </c>
      <c r="W295" s="222"/>
      <c r="X295" s="222" t="s">
        <v>147</v>
      </c>
      <c r="Y295" s="222" t="s">
        <v>136</v>
      </c>
      <c r="Z295" s="212"/>
      <c r="AA295" s="212"/>
      <c r="AB295" s="212"/>
      <c r="AC295" s="212"/>
      <c r="AD295" s="212"/>
      <c r="AE295" s="212"/>
      <c r="AF295" s="212"/>
      <c r="AG295" s="212" t="s">
        <v>148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2">
      <c r="A296" s="219"/>
      <c r="B296" s="220"/>
      <c r="C296" s="259" t="s">
        <v>441</v>
      </c>
      <c r="D296" s="245"/>
      <c r="E296" s="246">
        <v>15</v>
      </c>
      <c r="F296" s="222"/>
      <c r="G296" s="222"/>
      <c r="H296" s="222"/>
      <c r="I296" s="222"/>
      <c r="J296" s="222"/>
      <c r="K296" s="222"/>
      <c r="L296" s="222"/>
      <c r="M296" s="222"/>
      <c r="N296" s="221"/>
      <c r="O296" s="221"/>
      <c r="P296" s="221"/>
      <c r="Q296" s="221"/>
      <c r="R296" s="222"/>
      <c r="S296" s="222"/>
      <c r="T296" s="222"/>
      <c r="U296" s="222"/>
      <c r="V296" s="222"/>
      <c r="W296" s="222"/>
      <c r="X296" s="222"/>
      <c r="Y296" s="222"/>
      <c r="Z296" s="212"/>
      <c r="AA296" s="212"/>
      <c r="AB296" s="212"/>
      <c r="AC296" s="212"/>
      <c r="AD296" s="212"/>
      <c r="AE296" s="212"/>
      <c r="AF296" s="212"/>
      <c r="AG296" s="212" t="s">
        <v>151</v>
      </c>
      <c r="AH296" s="212">
        <v>5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31">
        <v>22</v>
      </c>
      <c r="B297" s="232" t="s">
        <v>442</v>
      </c>
      <c r="C297" s="240" t="s">
        <v>443</v>
      </c>
      <c r="D297" s="233" t="s">
        <v>423</v>
      </c>
      <c r="E297" s="234">
        <v>15</v>
      </c>
      <c r="F297" s="235"/>
      <c r="G297" s="236">
        <f>ROUND(E297*F297,2)</f>
        <v>0</v>
      </c>
      <c r="H297" s="235"/>
      <c r="I297" s="236">
        <f>ROUND(E297*H297,2)</f>
        <v>0</v>
      </c>
      <c r="J297" s="235"/>
      <c r="K297" s="236">
        <f>ROUND(E297*J297,2)</f>
        <v>0</v>
      </c>
      <c r="L297" s="236">
        <v>15</v>
      </c>
      <c r="M297" s="236">
        <f>G297*(1+L297/100)</f>
        <v>0</v>
      </c>
      <c r="N297" s="234">
        <v>0</v>
      </c>
      <c r="O297" s="234">
        <f>ROUND(E297*N297,2)</f>
        <v>0</v>
      </c>
      <c r="P297" s="234">
        <v>8.7999999999999995E-2</v>
      </c>
      <c r="Q297" s="234">
        <f>ROUND(E297*P297,2)</f>
        <v>1.32</v>
      </c>
      <c r="R297" s="236" t="s">
        <v>417</v>
      </c>
      <c r="S297" s="236" t="s">
        <v>133</v>
      </c>
      <c r="T297" s="237" t="s">
        <v>133</v>
      </c>
      <c r="U297" s="222">
        <v>0.69299999999999995</v>
      </c>
      <c r="V297" s="222">
        <f>ROUND(E297*U297,2)</f>
        <v>10.4</v>
      </c>
      <c r="W297" s="222"/>
      <c r="X297" s="222" t="s">
        <v>147</v>
      </c>
      <c r="Y297" s="222" t="s">
        <v>136</v>
      </c>
      <c r="Z297" s="212"/>
      <c r="AA297" s="212"/>
      <c r="AB297" s="212"/>
      <c r="AC297" s="212"/>
      <c r="AD297" s="212"/>
      <c r="AE297" s="212"/>
      <c r="AF297" s="212"/>
      <c r="AG297" s="212" t="s">
        <v>148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2" x14ac:dyDescent="0.2">
      <c r="A298" s="219"/>
      <c r="B298" s="220"/>
      <c r="C298" s="259" t="s">
        <v>441</v>
      </c>
      <c r="D298" s="245"/>
      <c r="E298" s="246">
        <v>15</v>
      </c>
      <c r="F298" s="222"/>
      <c r="G298" s="222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22"/>
      <c r="Z298" s="212"/>
      <c r="AA298" s="212"/>
      <c r="AB298" s="212"/>
      <c r="AC298" s="212"/>
      <c r="AD298" s="212"/>
      <c r="AE298" s="212"/>
      <c r="AF298" s="212"/>
      <c r="AG298" s="212" t="s">
        <v>151</v>
      </c>
      <c r="AH298" s="212">
        <v>5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31">
        <v>23</v>
      </c>
      <c r="B299" s="232" t="s">
        <v>444</v>
      </c>
      <c r="C299" s="240" t="s">
        <v>445</v>
      </c>
      <c r="D299" s="233" t="s">
        <v>423</v>
      </c>
      <c r="E299" s="234">
        <v>15</v>
      </c>
      <c r="F299" s="235"/>
      <c r="G299" s="236">
        <f>ROUND(E299*F299,2)</f>
        <v>0</v>
      </c>
      <c r="H299" s="235"/>
      <c r="I299" s="236">
        <f>ROUND(E299*H299,2)</f>
        <v>0</v>
      </c>
      <c r="J299" s="235"/>
      <c r="K299" s="236">
        <f>ROUND(E299*J299,2)</f>
        <v>0</v>
      </c>
      <c r="L299" s="236">
        <v>15</v>
      </c>
      <c r="M299" s="236">
        <f>G299*(1+L299/100)</f>
        <v>0</v>
      </c>
      <c r="N299" s="234">
        <v>0</v>
      </c>
      <c r="O299" s="234">
        <f>ROUND(E299*N299,2)</f>
        <v>0</v>
      </c>
      <c r="P299" s="234">
        <v>2.4500000000000001E-2</v>
      </c>
      <c r="Q299" s="234">
        <f>ROUND(E299*P299,2)</f>
        <v>0.37</v>
      </c>
      <c r="R299" s="236" t="s">
        <v>417</v>
      </c>
      <c r="S299" s="236" t="s">
        <v>133</v>
      </c>
      <c r="T299" s="237" t="s">
        <v>133</v>
      </c>
      <c r="U299" s="222">
        <v>0.38300000000000001</v>
      </c>
      <c r="V299" s="222">
        <f>ROUND(E299*U299,2)</f>
        <v>5.75</v>
      </c>
      <c r="W299" s="222"/>
      <c r="X299" s="222" t="s">
        <v>147</v>
      </c>
      <c r="Y299" s="222" t="s">
        <v>136</v>
      </c>
      <c r="Z299" s="212"/>
      <c r="AA299" s="212"/>
      <c r="AB299" s="212"/>
      <c r="AC299" s="212"/>
      <c r="AD299" s="212"/>
      <c r="AE299" s="212"/>
      <c r="AF299" s="212"/>
      <c r="AG299" s="212" t="s">
        <v>148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2" x14ac:dyDescent="0.2">
      <c r="A300" s="219"/>
      <c r="B300" s="220"/>
      <c r="C300" s="259" t="s">
        <v>441</v>
      </c>
      <c r="D300" s="245"/>
      <c r="E300" s="246">
        <v>15</v>
      </c>
      <c r="F300" s="222"/>
      <c r="G300" s="222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22"/>
      <c r="Z300" s="212"/>
      <c r="AA300" s="212"/>
      <c r="AB300" s="212"/>
      <c r="AC300" s="212"/>
      <c r="AD300" s="212"/>
      <c r="AE300" s="212"/>
      <c r="AF300" s="212"/>
      <c r="AG300" s="212" t="s">
        <v>151</v>
      </c>
      <c r="AH300" s="212">
        <v>5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31">
        <v>24</v>
      </c>
      <c r="B301" s="232" t="s">
        <v>446</v>
      </c>
      <c r="C301" s="240" t="s">
        <v>447</v>
      </c>
      <c r="D301" s="233" t="s">
        <v>423</v>
      </c>
      <c r="E301" s="234">
        <v>15</v>
      </c>
      <c r="F301" s="235"/>
      <c r="G301" s="236">
        <f>ROUND(E301*F301,2)</f>
        <v>0</v>
      </c>
      <c r="H301" s="235"/>
      <c r="I301" s="236">
        <f>ROUND(E301*H301,2)</f>
        <v>0</v>
      </c>
      <c r="J301" s="235"/>
      <c r="K301" s="236">
        <f>ROUND(E301*J301,2)</f>
        <v>0</v>
      </c>
      <c r="L301" s="236">
        <v>15</v>
      </c>
      <c r="M301" s="236">
        <f>G301*(1+L301/100)</f>
        <v>0</v>
      </c>
      <c r="N301" s="234">
        <v>0</v>
      </c>
      <c r="O301" s="234">
        <f>ROUND(E301*N301,2)</f>
        <v>0</v>
      </c>
      <c r="P301" s="234">
        <v>9.1999999999999998E-3</v>
      </c>
      <c r="Q301" s="234">
        <f>ROUND(E301*P301,2)</f>
        <v>0.14000000000000001</v>
      </c>
      <c r="R301" s="236" t="s">
        <v>417</v>
      </c>
      <c r="S301" s="236" t="s">
        <v>133</v>
      </c>
      <c r="T301" s="237" t="s">
        <v>133</v>
      </c>
      <c r="U301" s="222">
        <v>0.46500000000000002</v>
      </c>
      <c r="V301" s="222">
        <f>ROUND(E301*U301,2)</f>
        <v>6.98</v>
      </c>
      <c r="W301" s="222"/>
      <c r="X301" s="222" t="s">
        <v>147</v>
      </c>
      <c r="Y301" s="222" t="s">
        <v>136</v>
      </c>
      <c r="Z301" s="212"/>
      <c r="AA301" s="212"/>
      <c r="AB301" s="212"/>
      <c r="AC301" s="212"/>
      <c r="AD301" s="212"/>
      <c r="AE301" s="212"/>
      <c r="AF301" s="212"/>
      <c r="AG301" s="212" t="s">
        <v>148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">
      <c r="A302" s="219"/>
      <c r="B302" s="220"/>
      <c r="C302" s="262" t="s">
        <v>448</v>
      </c>
      <c r="D302" s="250"/>
      <c r="E302" s="250"/>
      <c r="F302" s="250"/>
      <c r="G302" s="250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22"/>
      <c r="Z302" s="212"/>
      <c r="AA302" s="212"/>
      <c r="AB302" s="212"/>
      <c r="AC302" s="212"/>
      <c r="AD302" s="212"/>
      <c r="AE302" s="212"/>
      <c r="AF302" s="212"/>
      <c r="AG302" s="212" t="s">
        <v>213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2" x14ac:dyDescent="0.2">
      <c r="A303" s="219"/>
      <c r="B303" s="220"/>
      <c r="C303" s="259" t="s">
        <v>441</v>
      </c>
      <c r="D303" s="245"/>
      <c r="E303" s="246">
        <v>15</v>
      </c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22"/>
      <c r="Z303" s="212"/>
      <c r="AA303" s="212"/>
      <c r="AB303" s="212"/>
      <c r="AC303" s="212"/>
      <c r="AD303" s="212"/>
      <c r="AE303" s="212"/>
      <c r="AF303" s="212"/>
      <c r="AG303" s="212" t="s">
        <v>151</v>
      </c>
      <c r="AH303" s="212">
        <v>5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31">
        <v>25</v>
      </c>
      <c r="B304" s="232" t="s">
        <v>449</v>
      </c>
      <c r="C304" s="240" t="s">
        <v>450</v>
      </c>
      <c r="D304" s="233" t="s">
        <v>423</v>
      </c>
      <c r="E304" s="234">
        <v>15</v>
      </c>
      <c r="F304" s="235"/>
      <c r="G304" s="236">
        <f>ROUND(E304*F304,2)</f>
        <v>0</v>
      </c>
      <c r="H304" s="235"/>
      <c r="I304" s="236">
        <f>ROUND(E304*H304,2)</f>
        <v>0</v>
      </c>
      <c r="J304" s="235"/>
      <c r="K304" s="236">
        <f>ROUND(E304*J304,2)</f>
        <v>0</v>
      </c>
      <c r="L304" s="236">
        <v>15</v>
      </c>
      <c r="M304" s="236">
        <f>G304*(1+L304/100)</f>
        <v>0</v>
      </c>
      <c r="N304" s="234">
        <v>0</v>
      </c>
      <c r="O304" s="234">
        <f>ROUND(E304*N304,2)</f>
        <v>0</v>
      </c>
      <c r="P304" s="234">
        <v>0.312</v>
      </c>
      <c r="Q304" s="234">
        <f>ROUND(E304*P304,2)</f>
        <v>4.68</v>
      </c>
      <c r="R304" s="236" t="s">
        <v>417</v>
      </c>
      <c r="S304" s="236" t="s">
        <v>133</v>
      </c>
      <c r="T304" s="237" t="s">
        <v>133</v>
      </c>
      <c r="U304" s="222">
        <v>0.72899999999999998</v>
      </c>
      <c r="V304" s="222">
        <f>ROUND(E304*U304,2)</f>
        <v>10.94</v>
      </c>
      <c r="W304" s="222"/>
      <c r="X304" s="222" t="s">
        <v>147</v>
      </c>
      <c r="Y304" s="222" t="s">
        <v>136</v>
      </c>
      <c r="Z304" s="212"/>
      <c r="AA304" s="212"/>
      <c r="AB304" s="212"/>
      <c r="AC304" s="212"/>
      <c r="AD304" s="212"/>
      <c r="AE304" s="212"/>
      <c r="AF304" s="212"/>
      <c r="AG304" s="212" t="s">
        <v>148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2">
      <c r="A305" s="219"/>
      <c r="B305" s="220"/>
      <c r="C305" s="262" t="s">
        <v>451</v>
      </c>
      <c r="D305" s="250"/>
      <c r="E305" s="250"/>
      <c r="F305" s="250"/>
      <c r="G305" s="250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22"/>
      <c r="Z305" s="212"/>
      <c r="AA305" s="212"/>
      <c r="AB305" s="212"/>
      <c r="AC305" s="212"/>
      <c r="AD305" s="212"/>
      <c r="AE305" s="212"/>
      <c r="AF305" s="212"/>
      <c r="AG305" s="212" t="s">
        <v>213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52">
        <v>26</v>
      </c>
      <c r="B306" s="253" t="s">
        <v>452</v>
      </c>
      <c r="C306" s="264" t="s">
        <v>453</v>
      </c>
      <c r="D306" s="254" t="s">
        <v>423</v>
      </c>
      <c r="E306" s="255">
        <v>15</v>
      </c>
      <c r="F306" s="256"/>
      <c r="G306" s="257">
        <f>ROUND(E306*F306,2)</f>
        <v>0</v>
      </c>
      <c r="H306" s="256"/>
      <c r="I306" s="257">
        <f>ROUND(E306*H306,2)</f>
        <v>0</v>
      </c>
      <c r="J306" s="256"/>
      <c r="K306" s="257">
        <f>ROUND(E306*J306,2)</f>
        <v>0</v>
      </c>
      <c r="L306" s="257">
        <v>15</v>
      </c>
      <c r="M306" s="257">
        <f>G306*(1+L306/100)</f>
        <v>0</v>
      </c>
      <c r="N306" s="255">
        <v>0</v>
      </c>
      <c r="O306" s="255">
        <f>ROUND(E306*N306,2)</f>
        <v>0</v>
      </c>
      <c r="P306" s="255">
        <v>6.7000000000000004E-2</v>
      </c>
      <c r="Q306" s="255">
        <f>ROUND(E306*P306,2)</f>
        <v>1.01</v>
      </c>
      <c r="R306" s="257" t="s">
        <v>417</v>
      </c>
      <c r="S306" s="257" t="s">
        <v>133</v>
      </c>
      <c r="T306" s="258" t="s">
        <v>133</v>
      </c>
      <c r="U306" s="222">
        <v>0.31</v>
      </c>
      <c r="V306" s="222">
        <f>ROUND(E306*U306,2)</f>
        <v>4.6500000000000004</v>
      </c>
      <c r="W306" s="222"/>
      <c r="X306" s="222" t="s">
        <v>147</v>
      </c>
      <c r="Y306" s="222" t="s">
        <v>136</v>
      </c>
      <c r="Z306" s="212"/>
      <c r="AA306" s="212"/>
      <c r="AB306" s="212"/>
      <c r="AC306" s="212"/>
      <c r="AD306" s="212"/>
      <c r="AE306" s="212"/>
      <c r="AF306" s="212"/>
      <c r="AG306" s="212" t="s">
        <v>148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31">
        <v>27</v>
      </c>
      <c r="B307" s="232" t="s">
        <v>454</v>
      </c>
      <c r="C307" s="240" t="s">
        <v>455</v>
      </c>
      <c r="D307" s="233" t="s">
        <v>423</v>
      </c>
      <c r="E307" s="234">
        <v>6</v>
      </c>
      <c r="F307" s="235"/>
      <c r="G307" s="236">
        <f>ROUND(E307*F307,2)</f>
        <v>0</v>
      </c>
      <c r="H307" s="235"/>
      <c r="I307" s="236">
        <f>ROUND(E307*H307,2)</f>
        <v>0</v>
      </c>
      <c r="J307" s="235"/>
      <c r="K307" s="236">
        <f>ROUND(E307*J307,2)</f>
        <v>0</v>
      </c>
      <c r="L307" s="236">
        <v>15</v>
      </c>
      <c r="M307" s="236">
        <f>G307*(1+L307/100)</f>
        <v>0</v>
      </c>
      <c r="N307" s="234">
        <v>0</v>
      </c>
      <c r="O307" s="234">
        <f>ROUND(E307*N307,2)</f>
        <v>0</v>
      </c>
      <c r="P307" s="234">
        <v>1.56E-3</v>
      </c>
      <c r="Q307" s="234">
        <f>ROUND(E307*P307,2)</f>
        <v>0.01</v>
      </c>
      <c r="R307" s="236" t="s">
        <v>417</v>
      </c>
      <c r="S307" s="236" t="s">
        <v>133</v>
      </c>
      <c r="T307" s="237" t="s">
        <v>133</v>
      </c>
      <c r="U307" s="222">
        <v>0.217</v>
      </c>
      <c r="V307" s="222">
        <f>ROUND(E307*U307,2)</f>
        <v>1.3</v>
      </c>
      <c r="W307" s="222"/>
      <c r="X307" s="222" t="s">
        <v>147</v>
      </c>
      <c r="Y307" s="222" t="s">
        <v>136</v>
      </c>
      <c r="Z307" s="212"/>
      <c r="AA307" s="212"/>
      <c r="AB307" s="212"/>
      <c r="AC307" s="212"/>
      <c r="AD307" s="212"/>
      <c r="AE307" s="212"/>
      <c r="AF307" s="212"/>
      <c r="AG307" s="212" t="s">
        <v>148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2">
      <c r="A308" s="219"/>
      <c r="B308" s="220"/>
      <c r="C308" s="259" t="s">
        <v>424</v>
      </c>
      <c r="D308" s="245"/>
      <c r="E308" s="246">
        <v>1</v>
      </c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151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2">
      <c r="A309" s="219"/>
      <c r="B309" s="220"/>
      <c r="C309" s="259" t="s">
        <v>425</v>
      </c>
      <c r="D309" s="245"/>
      <c r="E309" s="246">
        <v>1</v>
      </c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22"/>
      <c r="Z309" s="212"/>
      <c r="AA309" s="212"/>
      <c r="AB309" s="212"/>
      <c r="AC309" s="212"/>
      <c r="AD309" s="212"/>
      <c r="AE309" s="212"/>
      <c r="AF309" s="212"/>
      <c r="AG309" s="212" t="s">
        <v>151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">
      <c r="A310" s="219"/>
      <c r="B310" s="220"/>
      <c r="C310" s="259" t="s">
        <v>429</v>
      </c>
      <c r="D310" s="245"/>
      <c r="E310" s="246">
        <v>1</v>
      </c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22"/>
      <c r="Z310" s="212"/>
      <c r="AA310" s="212"/>
      <c r="AB310" s="212"/>
      <c r="AC310" s="212"/>
      <c r="AD310" s="212"/>
      <c r="AE310" s="212"/>
      <c r="AF310" s="212"/>
      <c r="AG310" s="212" t="s">
        <v>151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">
      <c r="A311" s="219"/>
      <c r="B311" s="220"/>
      <c r="C311" s="259" t="s">
        <v>430</v>
      </c>
      <c r="D311" s="245"/>
      <c r="E311" s="246">
        <v>1</v>
      </c>
      <c r="F311" s="222"/>
      <c r="G311" s="222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22"/>
      <c r="Z311" s="212"/>
      <c r="AA311" s="212"/>
      <c r="AB311" s="212"/>
      <c r="AC311" s="212"/>
      <c r="AD311" s="212"/>
      <c r="AE311" s="212"/>
      <c r="AF311" s="212"/>
      <c r="AG311" s="212" t="s">
        <v>151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">
      <c r="A312" s="219"/>
      <c r="B312" s="220"/>
      <c r="C312" s="259" t="s">
        <v>431</v>
      </c>
      <c r="D312" s="245"/>
      <c r="E312" s="246">
        <v>1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22"/>
      <c r="Z312" s="212"/>
      <c r="AA312" s="212"/>
      <c r="AB312" s="212"/>
      <c r="AC312" s="212"/>
      <c r="AD312" s="212"/>
      <c r="AE312" s="212"/>
      <c r="AF312" s="212"/>
      <c r="AG312" s="212" t="s">
        <v>151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">
      <c r="A313" s="219"/>
      <c r="B313" s="220"/>
      <c r="C313" s="259" t="s">
        <v>438</v>
      </c>
      <c r="D313" s="245"/>
      <c r="E313" s="246">
        <v>1</v>
      </c>
      <c r="F313" s="222"/>
      <c r="G313" s="222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22"/>
      <c r="Z313" s="212"/>
      <c r="AA313" s="212"/>
      <c r="AB313" s="212"/>
      <c r="AC313" s="212"/>
      <c r="AD313" s="212"/>
      <c r="AE313" s="212"/>
      <c r="AF313" s="212"/>
      <c r="AG313" s="212" t="s">
        <v>151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31">
        <v>28</v>
      </c>
      <c r="B314" s="232" t="s">
        <v>456</v>
      </c>
      <c r="C314" s="240" t="s">
        <v>457</v>
      </c>
      <c r="D314" s="233" t="s">
        <v>145</v>
      </c>
      <c r="E314" s="234">
        <v>135</v>
      </c>
      <c r="F314" s="235"/>
      <c r="G314" s="236">
        <f>ROUND(E314*F314,2)</f>
        <v>0</v>
      </c>
      <c r="H314" s="235"/>
      <c r="I314" s="236">
        <f>ROUND(E314*H314,2)</f>
        <v>0</v>
      </c>
      <c r="J314" s="235"/>
      <c r="K314" s="236">
        <f>ROUND(E314*J314,2)</f>
        <v>0</v>
      </c>
      <c r="L314" s="236">
        <v>15</v>
      </c>
      <c r="M314" s="236">
        <f>G314*(1+L314/100)</f>
        <v>0</v>
      </c>
      <c r="N314" s="234">
        <v>0</v>
      </c>
      <c r="O314" s="234">
        <f>ROUND(E314*N314,2)</f>
        <v>0</v>
      </c>
      <c r="P314" s="234">
        <v>0</v>
      </c>
      <c r="Q314" s="234">
        <f>ROUND(E314*P314,2)</f>
        <v>0</v>
      </c>
      <c r="R314" s="236"/>
      <c r="S314" s="236" t="s">
        <v>146</v>
      </c>
      <c r="T314" s="237" t="s">
        <v>134</v>
      </c>
      <c r="U314" s="222">
        <v>0</v>
      </c>
      <c r="V314" s="222">
        <f>ROUND(E314*U314,2)</f>
        <v>0</v>
      </c>
      <c r="W314" s="222"/>
      <c r="X314" s="222" t="s">
        <v>147</v>
      </c>
      <c r="Y314" s="222" t="s">
        <v>136</v>
      </c>
      <c r="Z314" s="212"/>
      <c r="AA314" s="212"/>
      <c r="AB314" s="212"/>
      <c r="AC314" s="212"/>
      <c r="AD314" s="212"/>
      <c r="AE314" s="212"/>
      <c r="AF314" s="212"/>
      <c r="AG314" s="212" t="s">
        <v>148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2" x14ac:dyDescent="0.2">
      <c r="A315" s="219"/>
      <c r="B315" s="220"/>
      <c r="C315" s="259" t="s">
        <v>458</v>
      </c>
      <c r="D315" s="245"/>
      <c r="E315" s="246">
        <v>75</v>
      </c>
      <c r="F315" s="222"/>
      <c r="G315" s="222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22"/>
      <c r="Z315" s="212"/>
      <c r="AA315" s="212"/>
      <c r="AB315" s="212"/>
      <c r="AC315" s="212"/>
      <c r="AD315" s="212"/>
      <c r="AE315" s="212"/>
      <c r="AF315" s="212"/>
      <c r="AG315" s="212" t="s">
        <v>151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3" x14ac:dyDescent="0.2">
      <c r="A316" s="219"/>
      <c r="B316" s="220"/>
      <c r="C316" s="259" t="s">
        <v>459</v>
      </c>
      <c r="D316" s="245"/>
      <c r="E316" s="246">
        <v>60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22"/>
      <c r="Z316" s="212"/>
      <c r="AA316" s="212"/>
      <c r="AB316" s="212"/>
      <c r="AC316" s="212"/>
      <c r="AD316" s="212"/>
      <c r="AE316" s="212"/>
      <c r="AF316" s="212"/>
      <c r="AG316" s="212" t="s">
        <v>151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x14ac:dyDescent="0.2">
      <c r="A317" s="224" t="s">
        <v>128</v>
      </c>
      <c r="B317" s="225" t="s">
        <v>87</v>
      </c>
      <c r="C317" s="239" t="s">
        <v>88</v>
      </c>
      <c r="D317" s="226"/>
      <c r="E317" s="227"/>
      <c r="F317" s="228"/>
      <c r="G317" s="228">
        <f>SUMIF(AG318:AG319,"&lt;&gt;NOR",G318:G319)</f>
        <v>0</v>
      </c>
      <c r="H317" s="228"/>
      <c r="I317" s="228">
        <f>SUM(I318:I319)</f>
        <v>0</v>
      </c>
      <c r="J317" s="228"/>
      <c r="K317" s="228">
        <f>SUM(K318:K319)</f>
        <v>0</v>
      </c>
      <c r="L317" s="228"/>
      <c r="M317" s="228">
        <f>SUM(M318:M319)</f>
        <v>0</v>
      </c>
      <c r="N317" s="227"/>
      <c r="O317" s="227">
        <f>SUM(O318:O319)</f>
        <v>0</v>
      </c>
      <c r="P317" s="227"/>
      <c r="Q317" s="227">
        <f>SUM(Q318:Q319)</f>
        <v>0.54</v>
      </c>
      <c r="R317" s="228"/>
      <c r="S317" s="228"/>
      <c r="T317" s="229"/>
      <c r="U317" s="223"/>
      <c r="V317" s="223">
        <f>SUM(V318:V319)</f>
        <v>7.26</v>
      </c>
      <c r="W317" s="223"/>
      <c r="X317" s="223"/>
      <c r="Y317" s="223"/>
      <c r="AG317" t="s">
        <v>129</v>
      </c>
    </row>
    <row r="318" spans="1:60" outlineLevel="1" x14ac:dyDescent="0.2">
      <c r="A318" s="231">
        <v>29</v>
      </c>
      <c r="B318" s="232" t="s">
        <v>460</v>
      </c>
      <c r="C318" s="240" t="s">
        <v>461</v>
      </c>
      <c r="D318" s="233" t="s">
        <v>145</v>
      </c>
      <c r="E318" s="234">
        <v>15</v>
      </c>
      <c r="F318" s="235"/>
      <c r="G318" s="236">
        <f>ROUND(E318*F318,2)</f>
        <v>0</v>
      </c>
      <c r="H318" s="235"/>
      <c r="I318" s="236">
        <f>ROUND(E318*H318,2)</f>
        <v>0</v>
      </c>
      <c r="J318" s="235"/>
      <c r="K318" s="236">
        <f>ROUND(E318*J318,2)</f>
        <v>0</v>
      </c>
      <c r="L318" s="236">
        <v>15</v>
      </c>
      <c r="M318" s="236">
        <f>G318*(1+L318/100)</f>
        <v>0</v>
      </c>
      <c r="N318" s="234">
        <v>0</v>
      </c>
      <c r="O318" s="234">
        <f>ROUND(E318*N318,2)</f>
        <v>0</v>
      </c>
      <c r="P318" s="234">
        <v>3.5999999999999997E-2</v>
      </c>
      <c r="Q318" s="234">
        <f>ROUND(E318*P318,2)</f>
        <v>0.54</v>
      </c>
      <c r="R318" s="236" t="s">
        <v>462</v>
      </c>
      <c r="S318" s="236" t="s">
        <v>133</v>
      </c>
      <c r="T318" s="237" t="s">
        <v>133</v>
      </c>
      <c r="U318" s="222">
        <v>0.48399999999999999</v>
      </c>
      <c r="V318" s="222">
        <f>ROUND(E318*U318,2)</f>
        <v>7.26</v>
      </c>
      <c r="W318" s="222"/>
      <c r="X318" s="222" t="s">
        <v>147</v>
      </c>
      <c r="Y318" s="222" t="s">
        <v>136</v>
      </c>
      <c r="Z318" s="212"/>
      <c r="AA318" s="212"/>
      <c r="AB318" s="212"/>
      <c r="AC318" s="212"/>
      <c r="AD318" s="212"/>
      <c r="AE318" s="212"/>
      <c r="AF318" s="212"/>
      <c r="AG318" s="212" t="s">
        <v>148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2" x14ac:dyDescent="0.2">
      <c r="A319" s="219"/>
      <c r="B319" s="220"/>
      <c r="C319" s="241" t="s">
        <v>463</v>
      </c>
      <c r="D319" s="238"/>
      <c r="E319" s="238"/>
      <c r="F319" s="238"/>
      <c r="G319" s="238"/>
      <c r="H319" s="222"/>
      <c r="I319" s="222"/>
      <c r="J319" s="222"/>
      <c r="K319" s="222"/>
      <c r="L319" s="222"/>
      <c r="M319" s="222"/>
      <c r="N319" s="221"/>
      <c r="O319" s="221"/>
      <c r="P319" s="221"/>
      <c r="Q319" s="221"/>
      <c r="R319" s="222"/>
      <c r="S319" s="222"/>
      <c r="T319" s="222"/>
      <c r="U319" s="222"/>
      <c r="V319" s="222"/>
      <c r="W319" s="222"/>
      <c r="X319" s="222"/>
      <c r="Y319" s="222"/>
      <c r="Z319" s="212"/>
      <c r="AA319" s="212"/>
      <c r="AB319" s="212"/>
      <c r="AC319" s="212"/>
      <c r="AD319" s="212"/>
      <c r="AE319" s="212"/>
      <c r="AF319" s="212"/>
      <c r="AG319" s="212" t="s">
        <v>139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x14ac:dyDescent="0.2">
      <c r="A320" s="224" t="s">
        <v>128</v>
      </c>
      <c r="B320" s="225" t="s">
        <v>89</v>
      </c>
      <c r="C320" s="239" t="s">
        <v>90</v>
      </c>
      <c r="D320" s="226"/>
      <c r="E320" s="227"/>
      <c r="F320" s="228"/>
      <c r="G320" s="228">
        <f>SUMIF(AG321:AG338,"&lt;&gt;NOR",G321:G338)</f>
        <v>0</v>
      </c>
      <c r="H320" s="228"/>
      <c r="I320" s="228">
        <f>SUM(I321:I338)</f>
        <v>0</v>
      </c>
      <c r="J320" s="228"/>
      <c r="K320" s="228">
        <f>SUM(K321:K338)</f>
        <v>0</v>
      </c>
      <c r="L320" s="228"/>
      <c r="M320" s="228">
        <f>SUM(M321:M338)</f>
        <v>0</v>
      </c>
      <c r="N320" s="227"/>
      <c r="O320" s="227">
        <f>SUM(O321:O338)</f>
        <v>0</v>
      </c>
      <c r="P320" s="227"/>
      <c r="Q320" s="227">
        <f>SUM(Q321:Q338)</f>
        <v>2.56</v>
      </c>
      <c r="R320" s="228"/>
      <c r="S320" s="228"/>
      <c r="T320" s="229"/>
      <c r="U320" s="223"/>
      <c r="V320" s="223">
        <f>SUM(V321:V338)</f>
        <v>13.77</v>
      </c>
      <c r="W320" s="223"/>
      <c r="X320" s="223"/>
      <c r="Y320" s="223"/>
      <c r="AG320" t="s">
        <v>129</v>
      </c>
    </row>
    <row r="321" spans="1:60" outlineLevel="1" x14ac:dyDescent="0.2">
      <c r="A321" s="231">
        <v>30</v>
      </c>
      <c r="B321" s="232" t="s">
        <v>464</v>
      </c>
      <c r="C321" s="240" t="s">
        <v>465</v>
      </c>
      <c r="D321" s="233" t="s">
        <v>169</v>
      </c>
      <c r="E321" s="234">
        <v>2.714</v>
      </c>
      <c r="F321" s="235"/>
      <c r="G321" s="236">
        <f>ROUND(E321*F321,2)</f>
        <v>0</v>
      </c>
      <c r="H321" s="235"/>
      <c r="I321" s="236">
        <f>ROUND(E321*H321,2)</f>
        <v>0</v>
      </c>
      <c r="J321" s="235"/>
      <c r="K321" s="236">
        <f>ROUND(E321*J321,2)</f>
        <v>0</v>
      </c>
      <c r="L321" s="236">
        <v>15</v>
      </c>
      <c r="M321" s="236">
        <f>G321*(1+L321/100)</f>
        <v>0</v>
      </c>
      <c r="N321" s="234">
        <v>0</v>
      </c>
      <c r="O321" s="234">
        <f>ROUND(E321*N321,2)</f>
        <v>0</v>
      </c>
      <c r="P321" s="234">
        <v>2.4649999999999998E-2</v>
      </c>
      <c r="Q321" s="234">
        <f>ROUND(E321*P321,2)</f>
        <v>7.0000000000000007E-2</v>
      </c>
      <c r="R321" s="236" t="s">
        <v>466</v>
      </c>
      <c r="S321" s="236" t="s">
        <v>133</v>
      </c>
      <c r="T321" s="237" t="s">
        <v>133</v>
      </c>
      <c r="U321" s="222">
        <v>0.21</v>
      </c>
      <c r="V321" s="222">
        <f>ROUND(E321*U321,2)</f>
        <v>0.56999999999999995</v>
      </c>
      <c r="W321" s="222"/>
      <c r="X321" s="222" t="s">
        <v>147</v>
      </c>
      <c r="Y321" s="222" t="s">
        <v>136</v>
      </c>
      <c r="Z321" s="212"/>
      <c r="AA321" s="212"/>
      <c r="AB321" s="212"/>
      <c r="AC321" s="212"/>
      <c r="AD321" s="212"/>
      <c r="AE321" s="212"/>
      <c r="AF321" s="212"/>
      <c r="AG321" s="212" t="s">
        <v>148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2" x14ac:dyDescent="0.2">
      <c r="A322" s="219"/>
      <c r="B322" s="220"/>
      <c r="C322" s="259" t="s">
        <v>467</v>
      </c>
      <c r="D322" s="245"/>
      <c r="E322" s="246">
        <v>2.714</v>
      </c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22"/>
      <c r="Z322" s="212"/>
      <c r="AA322" s="212"/>
      <c r="AB322" s="212"/>
      <c r="AC322" s="212"/>
      <c r="AD322" s="212"/>
      <c r="AE322" s="212"/>
      <c r="AF322" s="212"/>
      <c r="AG322" s="212" t="s">
        <v>151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31">
        <v>31</v>
      </c>
      <c r="B323" s="232" t="s">
        <v>468</v>
      </c>
      <c r="C323" s="240" t="s">
        <v>469</v>
      </c>
      <c r="D323" s="233" t="s">
        <v>145</v>
      </c>
      <c r="E323" s="234">
        <v>15</v>
      </c>
      <c r="F323" s="235"/>
      <c r="G323" s="236">
        <f>ROUND(E323*F323,2)</f>
        <v>0</v>
      </c>
      <c r="H323" s="235"/>
      <c r="I323" s="236">
        <f>ROUND(E323*H323,2)</f>
        <v>0</v>
      </c>
      <c r="J323" s="235"/>
      <c r="K323" s="236">
        <f>ROUND(E323*J323,2)</f>
        <v>0</v>
      </c>
      <c r="L323" s="236">
        <v>15</v>
      </c>
      <c r="M323" s="236">
        <f>G323*(1+L323/100)</f>
        <v>0</v>
      </c>
      <c r="N323" s="234">
        <v>0</v>
      </c>
      <c r="O323" s="234">
        <f>ROUND(E323*N323,2)</f>
        <v>0</v>
      </c>
      <c r="P323" s="234">
        <v>0.16600000000000001</v>
      </c>
      <c r="Q323" s="234">
        <f>ROUND(E323*P323,2)</f>
        <v>2.4900000000000002</v>
      </c>
      <c r="R323" s="236" t="s">
        <v>466</v>
      </c>
      <c r="S323" s="236" t="s">
        <v>133</v>
      </c>
      <c r="T323" s="237" t="s">
        <v>133</v>
      </c>
      <c r="U323" s="222">
        <v>0.88</v>
      </c>
      <c r="V323" s="222">
        <f>ROUND(E323*U323,2)</f>
        <v>13.2</v>
      </c>
      <c r="W323" s="222"/>
      <c r="X323" s="222" t="s">
        <v>147</v>
      </c>
      <c r="Y323" s="222" t="s">
        <v>136</v>
      </c>
      <c r="Z323" s="212"/>
      <c r="AA323" s="212"/>
      <c r="AB323" s="212"/>
      <c r="AC323" s="212"/>
      <c r="AD323" s="212"/>
      <c r="AE323" s="212"/>
      <c r="AF323" s="212"/>
      <c r="AG323" s="212" t="s">
        <v>148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2">
      <c r="A324" s="219"/>
      <c r="B324" s="220"/>
      <c r="C324" s="259" t="s">
        <v>424</v>
      </c>
      <c r="D324" s="245"/>
      <c r="E324" s="246">
        <v>1</v>
      </c>
      <c r="F324" s="222"/>
      <c r="G324" s="222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22"/>
      <c r="Z324" s="212"/>
      <c r="AA324" s="212"/>
      <c r="AB324" s="212"/>
      <c r="AC324" s="212"/>
      <c r="AD324" s="212"/>
      <c r="AE324" s="212"/>
      <c r="AF324" s="212"/>
      <c r="AG324" s="212" t="s">
        <v>151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2">
      <c r="A325" s="219"/>
      <c r="B325" s="220"/>
      <c r="C325" s="259" t="s">
        <v>425</v>
      </c>
      <c r="D325" s="245"/>
      <c r="E325" s="246">
        <v>1</v>
      </c>
      <c r="F325" s="222"/>
      <c r="G325" s="222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22"/>
      <c r="Z325" s="212"/>
      <c r="AA325" s="212"/>
      <c r="AB325" s="212"/>
      <c r="AC325" s="212"/>
      <c r="AD325" s="212"/>
      <c r="AE325" s="212"/>
      <c r="AF325" s="212"/>
      <c r="AG325" s="212" t="s">
        <v>151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2">
      <c r="A326" s="219"/>
      <c r="B326" s="220"/>
      <c r="C326" s="259" t="s">
        <v>426</v>
      </c>
      <c r="D326" s="245"/>
      <c r="E326" s="246">
        <v>1</v>
      </c>
      <c r="F326" s="222"/>
      <c r="G326" s="222"/>
      <c r="H326" s="222"/>
      <c r="I326" s="222"/>
      <c r="J326" s="222"/>
      <c r="K326" s="222"/>
      <c r="L326" s="222"/>
      <c r="M326" s="222"/>
      <c r="N326" s="221"/>
      <c r="O326" s="221"/>
      <c r="P326" s="221"/>
      <c r="Q326" s="221"/>
      <c r="R326" s="222"/>
      <c r="S326" s="222"/>
      <c r="T326" s="222"/>
      <c r="U326" s="222"/>
      <c r="V326" s="222"/>
      <c r="W326" s="222"/>
      <c r="X326" s="222"/>
      <c r="Y326" s="222"/>
      <c r="Z326" s="212"/>
      <c r="AA326" s="212"/>
      <c r="AB326" s="212"/>
      <c r="AC326" s="212"/>
      <c r="AD326" s="212"/>
      <c r="AE326" s="212"/>
      <c r="AF326" s="212"/>
      <c r="AG326" s="212" t="s">
        <v>151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3" x14ac:dyDescent="0.2">
      <c r="A327" s="219"/>
      <c r="B327" s="220"/>
      <c r="C327" s="259" t="s">
        <v>427</v>
      </c>
      <c r="D327" s="245"/>
      <c r="E327" s="246">
        <v>1</v>
      </c>
      <c r="F327" s="222"/>
      <c r="G327" s="222"/>
      <c r="H327" s="222"/>
      <c r="I327" s="222"/>
      <c r="J327" s="222"/>
      <c r="K327" s="222"/>
      <c r="L327" s="222"/>
      <c r="M327" s="222"/>
      <c r="N327" s="221"/>
      <c r="O327" s="221"/>
      <c r="P327" s="221"/>
      <c r="Q327" s="221"/>
      <c r="R327" s="222"/>
      <c r="S327" s="222"/>
      <c r="T327" s="222"/>
      <c r="U327" s="222"/>
      <c r="V327" s="222"/>
      <c r="W327" s="222"/>
      <c r="X327" s="222"/>
      <c r="Y327" s="222"/>
      <c r="Z327" s="212"/>
      <c r="AA327" s="212"/>
      <c r="AB327" s="212"/>
      <c r="AC327" s="212"/>
      <c r="AD327" s="212"/>
      <c r="AE327" s="212"/>
      <c r="AF327" s="212"/>
      <c r="AG327" s="212" t="s">
        <v>151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3" x14ac:dyDescent="0.2">
      <c r="A328" s="219"/>
      <c r="B328" s="220"/>
      <c r="C328" s="259" t="s">
        <v>428</v>
      </c>
      <c r="D328" s="245"/>
      <c r="E328" s="246">
        <v>1</v>
      </c>
      <c r="F328" s="222"/>
      <c r="G328" s="222"/>
      <c r="H328" s="222"/>
      <c r="I328" s="222"/>
      <c r="J328" s="222"/>
      <c r="K328" s="222"/>
      <c r="L328" s="222"/>
      <c r="M328" s="222"/>
      <c r="N328" s="221"/>
      <c r="O328" s="221"/>
      <c r="P328" s="221"/>
      <c r="Q328" s="221"/>
      <c r="R328" s="222"/>
      <c r="S328" s="222"/>
      <c r="T328" s="222"/>
      <c r="U328" s="222"/>
      <c r="V328" s="222"/>
      <c r="W328" s="222"/>
      <c r="X328" s="222"/>
      <c r="Y328" s="222"/>
      <c r="Z328" s="212"/>
      <c r="AA328" s="212"/>
      <c r="AB328" s="212"/>
      <c r="AC328" s="212"/>
      <c r="AD328" s="212"/>
      <c r="AE328" s="212"/>
      <c r="AF328" s="212"/>
      <c r="AG328" s="212" t="s">
        <v>151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3" x14ac:dyDescent="0.2">
      <c r="A329" s="219"/>
      <c r="B329" s="220"/>
      <c r="C329" s="259" t="s">
        <v>429</v>
      </c>
      <c r="D329" s="245"/>
      <c r="E329" s="246">
        <v>1</v>
      </c>
      <c r="F329" s="222"/>
      <c r="G329" s="222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22"/>
      <c r="Z329" s="212"/>
      <c r="AA329" s="212"/>
      <c r="AB329" s="212"/>
      <c r="AC329" s="212"/>
      <c r="AD329" s="212"/>
      <c r="AE329" s="212"/>
      <c r="AF329" s="212"/>
      <c r="AG329" s="212" t="s">
        <v>151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3" x14ac:dyDescent="0.2">
      <c r="A330" s="219"/>
      <c r="B330" s="220"/>
      <c r="C330" s="259" t="s">
        <v>430</v>
      </c>
      <c r="D330" s="245"/>
      <c r="E330" s="246">
        <v>1</v>
      </c>
      <c r="F330" s="222"/>
      <c r="G330" s="222"/>
      <c r="H330" s="222"/>
      <c r="I330" s="222"/>
      <c r="J330" s="222"/>
      <c r="K330" s="222"/>
      <c r="L330" s="222"/>
      <c r="M330" s="222"/>
      <c r="N330" s="221"/>
      <c r="O330" s="221"/>
      <c r="P330" s="221"/>
      <c r="Q330" s="221"/>
      <c r="R330" s="222"/>
      <c r="S330" s="222"/>
      <c r="T330" s="222"/>
      <c r="U330" s="222"/>
      <c r="V330" s="222"/>
      <c r="W330" s="222"/>
      <c r="X330" s="222"/>
      <c r="Y330" s="222"/>
      <c r="Z330" s="212"/>
      <c r="AA330" s="212"/>
      <c r="AB330" s="212"/>
      <c r="AC330" s="212"/>
      <c r="AD330" s="212"/>
      <c r="AE330" s="212"/>
      <c r="AF330" s="212"/>
      <c r="AG330" s="212" t="s">
        <v>151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2">
      <c r="A331" s="219"/>
      <c r="B331" s="220"/>
      <c r="C331" s="259" t="s">
        <v>431</v>
      </c>
      <c r="D331" s="245"/>
      <c r="E331" s="246">
        <v>1</v>
      </c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22"/>
      <c r="Z331" s="212"/>
      <c r="AA331" s="212"/>
      <c r="AB331" s="212"/>
      <c r="AC331" s="212"/>
      <c r="AD331" s="212"/>
      <c r="AE331" s="212"/>
      <c r="AF331" s="212"/>
      <c r="AG331" s="212" t="s">
        <v>151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3" x14ac:dyDescent="0.2">
      <c r="A332" s="219"/>
      <c r="B332" s="220"/>
      <c r="C332" s="259" t="s">
        <v>432</v>
      </c>
      <c r="D332" s="245"/>
      <c r="E332" s="246">
        <v>1</v>
      </c>
      <c r="F332" s="222"/>
      <c r="G332" s="222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22"/>
      <c r="Z332" s="212"/>
      <c r="AA332" s="212"/>
      <c r="AB332" s="212"/>
      <c r="AC332" s="212"/>
      <c r="AD332" s="212"/>
      <c r="AE332" s="212"/>
      <c r="AF332" s="212"/>
      <c r="AG332" s="212" t="s">
        <v>151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3" x14ac:dyDescent="0.2">
      <c r="A333" s="219"/>
      <c r="B333" s="220"/>
      <c r="C333" s="259" t="s">
        <v>433</v>
      </c>
      <c r="D333" s="245"/>
      <c r="E333" s="246">
        <v>1</v>
      </c>
      <c r="F333" s="222"/>
      <c r="G333" s="222"/>
      <c r="H333" s="222"/>
      <c r="I333" s="222"/>
      <c r="J333" s="222"/>
      <c r="K333" s="222"/>
      <c r="L333" s="222"/>
      <c r="M333" s="222"/>
      <c r="N333" s="221"/>
      <c r="O333" s="221"/>
      <c r="P333" s="221"/>
      <c r="Q333" s="221"/>
      <c r="R333" s="222"/>
      <c r="S333" s="222"/>
      <c r="T333" s="222"/>
      <c r="U333" s="222"/>
      <c r="V333" s="222"/>
      <c r="W333" s="222"/>
      <c r="X333" s="222"/>
      <c r="Y333" s="222"/>
      <c r="Z333" s="212"/>
      <c r="AA333" s="212"/>
      <c r="AB333" s="212"/>
      <c r="AC333" s="212"/>
      <c r="AD333" s="212"/>
      <c r="AE333" s="212"/>
      <c r="AF333" s="212"/>
      <c r="AG333" s="212" t="s">
        <v>151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3" x14ac:dyDescent="0.2">
      <c r="A334" s="219"/>
      <c r="B334" s="220"/>
      <c r="C334" s="259" t="s">
        <v>434</v>
      </c>
      <c r="D334" s="245"/>
      <c r="E334" s="246">
        <v>1</v>
      </c>
      <c r="F334" s="222"/>
      <c r="G334" s="222"/>
      <c r="H334" s="222"/>
      <c r="I334" s="222"/>
      <c r="J334" s="222"/>
      <c r="K334" s="222"/>
      <c r="L334" s="222"/>
      <c r="M334" s="222"/>
      <c r="N334" s="221"/>
      <c r="O334" s="221"/>
      <c r="P334" s="221"/>
      <c r="Q334" s="221"/>
      <c r="R334" s="222"/>
      <c r="S334" s="222"/>
      <c r="T334" s="222"/>
      <c r="U334" s="222"/>
      <c r="V334" s="222"/>
      <c r="W334" s="222"/>
      <c r="X334" s="222"/>
      <c r="Y334" s="222"/>
      <c r="Z334" s="212"/>
      <c r="AA334" s="212"/>
      <c r="AB334" s="212"/>
      <c r="AC334" s="212"/>
      <c r="AD334" s="212"/>
      <c r="AE334" s="212"/>
      <c r="AF334" s="212"/>
      <c r="AG334" s="212" t="s">
        <v>151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3" x14ac:dyDescent="0.2">
      <c r="A335" s="219"/>
      <c r="B335" s="220"/>
      <c r="C335" s="259" t="s">
        <v>435</v>
      </c>
      <c r="D335" s="245"/>
      <c r="E335" s="246">
        <v>1</v>
      </c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22"/>
      <c r="Z335" s="212"/>
      <c r="AA335" s="212"/>
      <c r="AB335" s="212"/>
      <c r="AC335" s="212"/>
      <c r="AD335" s="212"/>
      <c r="AE335" s="212"/>
      <c r="AF335" s="212"/>
      <c r="AG335" s="212" t="s">
        <v>151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">
      <c r="A336" s="219"/>
      <c r="B336" s="220"/>
      <c r="C336" s="259" t="s">
        <v>436</v>
      </c>
      <c r="D336" s="245"/>
      <c r="E336" s="246">
        <v>1</v>
      </c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22"/>
      <c r="Z336" s="212"/>
      <c r="AA336" s="212"/>
      <c r="AB336" s="212"/>
      <c r="AC336" s="212"/>
      <c r="AD336" s="212"/>
      <c r="AE336" s="212"/>
      <c r="AF336" s="212"/>
      <c r="AG336" s="212" t="s">
        <v>151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3" x14ac:dyDescent="0.2">
      <c r="A337" s="219"/>
      <c r="B337" s="220"/>
      <c r="C337" s="259" t="s">
        <v>437</v>
      </c>
      <c r="D337" s="245"/>
      <c r="E337" s="246">
        <v>1</v>
      </c>
      <c r="F337" s="222"/>
      <c r="G337" s="222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22"/>
      <c r="Z337" s="212"/>
      <c r="AA337" s="212"/>
      <c r="AB337" s="212"/>
      <c r="AC337" s="212"/>
      <c r="AD337" s="212"/>
      <c r="AE337" s="212"/>
      <c r="AF337" s="212"/>
      <c r="AG337" s="212" t="s">
        <v>151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3" x14ac:dyDescent="0.2">
      <c r="A338" s="219"/>
      <c r="B338" s="220"/>
      <c r="C338" s="259" t="s">
        <v>438</v>
      </c>
      <c r="D338" s="245"/>
      <c r="E338" s="246">
        <v>1</v>
      </c>
      <c r="F338" s="222"/>
      <c r="G338" s="222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22"/>
      <c r="Z338" s="212"/>
      <c r="AA338" s="212"/>
      <c r="AB338" s="212"/>
      <c r="AC338" s="212"/>
      <c r="AD338" s="212"/>
      <c r="AE338" s="212"/>
      <c r="AF338" s="212"/>
      <c r="AG338" s="212" t="s">
        <v>151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x14ac:dyDescent="0.2">
      <c r="A339" s="224" t="s">
        <v>128</v>
      </c>
      <c r="B339" s="225" t="s">
        <v>91</v>
      </c>
      <c r="C339" s="239" t="s">
        <v>92</v>
      </c>
      <c r="D339" s="226"/>
      <c r="E339" s="227"/>
      <c r="F339" s="228"/>
      <c r="G339" s="228">
        <f>SUMIF(AG340:AG402,"&lt;&gt;NOR",G340:G402)</f>
        <v>0</v>
      </c>
      <c r="H339" s="228"/>
      <c r="I339" s="228">
        <f>SUM(I340:I402)</f>
        <v>0</v>
      </c>
      <c r="J339" s="228"/>
      <c r="K339" s="228">
        <f>SUM(K340:K402)</f>
        <v>0</v>
      </c>
      <c r="L339" s="228"/>
      <c r="M339" s="228">
        <f>SUM(M340:M402)</f>
        <v>0</v>
      </c>
      <c r="N339" s="227"/>
      <c r="O339" s="227">
        <f>SUM(O340:O402)</f>
        <v>0</v>
      </c>
      <c r="P339" s="227"/>
      <c r="Q339" s="227">
        <f>SUM(Q340:Q402)</f>
        <v>0.48</v>
      </c>
      <c r="R339" s="228"/>
      <c r="S339" s="228"/>
      <c r="T339" s="229"/>
      <c r="U339" s="223"/>
      <c r="V339" s="223">
        <f>SUM(V340:V402)</f>
        <v>128.26</v>
      </c>
      <c r="W339" s="223"/>
      <c r="X339" s="223"/>
      <c r="Y339" s="223"/>
      <c r="AG339" t="s">
        <v>129</v>
      </c>
    </row>
    <row r="340" spans="1:60" outlineLevel="1" x14ac:dyDescent="0.2">
      <c r="A340" s="231">
        <v>32</v>
      </c>
      <c r="B340" s="232" t="s">
        <v>470</v>
      </c>
      <c r="C340" s="240" t="s">
        <v>471</v>
      </c>
      <c r="D340" s="233" t="s">
        <v>288</v>
      </c>
      <c r="E340" s="234">
        <v>410.75560000000002</v>
      </c>
      <c r="F340" s="235"/>
      <c r="G340" s="236">
        <f>ROUND(E340*F340,2)</f>
        <v>0</v>
      </c>
      <c r="H340" s="235"/>
      <c r="I340" s="236">
        <f>ROUND(E340*H340,2)</f>
        <v>0</v>
      </c>
      <c r="J340" s="235"/>
      <c r="K340" s="236">
        <f>ROUND(E340*J340,2)</f>
        <v>0</v>
      </c>
      <c r="L340" s="236">
        <v>15</v>
      </c>
      <c r="M340" s="236">
        <f>G340*(1+L340/100)</f>
        <v>0</v>
      </c>
      <c r="N340" s="234">
        <v>0</v>
      </c>
      <c r="O340" s="234">
        <f>ROUND(E340*N340,2)</f>
        <v>0</v>
      </c>
      <c r="P340" s="234">
        <v>8.0000000000000007E-5</v>
      </c>
      <c r="Q340" s="234">
        <f>ROUND(E340*P340,2)</f>
        <v>0.03</v>
      </c>
      <c r="R340" s="236" t="s">
        <v>472</v>
      </c>
      <c r="S340" s="236" t="s">
        <v>133</v>
      </c>
      <c r="T340" s="237" t="s">
        <v>133</v>
      </c>
      <c r="U340" s="222">
        <v>3.5000000000000003E-2</v>
      </c>
      <c r="V340" s="222">
        <f>ROUND(E340*U340,2)</f>
        <v>14.38</v>
      </c>
      <c r="W340" s="222"/>
      <c r="X340" s="222" t="s">
        <v>147</v>
      </c>
      <c r="Y340" s="222" t="s">
        <v>136</v>
      </c>
      <c r="Z340" s="212"/>
      <c r="AA340" s="212"/>
      <c r="AB340" s="212"/>
      <c r="AC340" s="212"/>
      <c r="AD340" s="212"/>
      <c r="AE340" s="212"/>
      <c r="AF340" s="212"/>
      <c r="AG340" s="212" t="s">
        <v>148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2" x14ac:dyDescent="0.2">
      <c r="A341" s="219"/>
      <c r="B341" s="220"/>
      <c r="C341" s="259" t="s">
        <v>292</v>
      </c>
      <c r="D341" s="245"/>
      <c r="E341" s="246"/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22"/>
      <c r="Z341" s="212"/>
      <c r="AA341" s="212"/>
      <c r="AB341" s="212"/>
      <c r="AC341" s="212"/>
      <c r="AD341" s="212"/>
      <c r="AE341" s="212"/>
      <c r="AF341" s="212"/>
      <c r="AG341" s="212" t="s">
        <v>151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3" x14ac:dyDescent="0.2">
      <c r="A342" s="219"/>
      <c r="B342" s="220"/>
      <c r="C342" s="259" t="s">
        <v>473</v>
      </c>
      <c r="D342" s="245"/>
      <c r="E342" s="246">
        <v>6.9</v>
      </c>
      <c r="F342" s="222"/>
      <c r="G342" s="222"/>
      <c r="H342" s="222"/>
      <c r="I342" s="222"/>
      <c r="J342" s="222"/>
      <c r="K342" s="222"/>
      <c r="L342" s="222"/>
      <c r="M342" s="222"/>
      <c r="N342" s="221"/>
      <c r="O342" s="221"/>
      <c r="P342" s="221"/>
      <c r="Q342" s="221"/>
      <c r="R342" s="222"/>
      <c r="S342" s="222"/>
      <c r="T342" s="222"/>
      <c r="U342" s="222"/>
      <c r="V342" s="222"/>
      <c r="W342" s="222"/>
      <c r="X342" s="222"/>
      <c r="Y342" s="222"/>
      <c r="Z342" s="212"/>
      <c r="AA342" s="212"/>
      <c r="AB342" s="212"/>
      <c r="AC342" s="212"/>
      <c r="AD342" s="212"/>
      <c r="AE342" s="212"/>
      <c r="AF342" s="212"/>
      <c r="AG342" s="212" t="s">
        <v>151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3" x14ac:dyDescent="0.2">
      <c r="A343" s="219"/>
      <c r="B343" s="220"/>
      <c r="C343" s="259" t="s">
        <v>474</v>
      </c>
      <c r="D343" s="245"/>
      <c r="E343" s="246">
        <v>-9.9024000000000001</v>
      </c>
      <c r="F343" s="222"/>
      <c r="G343" s="222"/>
      <c r="H343" s="222"/>
      <c r="I343" s="222"/>
      <c r="J343" s="222"/>
      <c r="K343" s="222"/>
      <c r="L343" s="222"/>
      <c r="M343" s="222"/>
      <c r="N343" s="221"/>
      <c r="O343" s="221"/>
      <c r="P343" s="221"/>
      <c r="Q343" s="221"/>
      <c r="R343" s="222"/>
      <c r="S343" s="222"/>
      <c r="T343" s="222"/>
      <c r="U343" s="222"/>
      <c r="V343" s="222"/>
      <c r="W343" s="222"/>
      <c r="X343" s="222"/>
      <c r="Y343" s="222"/>
      <c r="Z343" s="212"/>
      <c r="AA343" s="212"/>
      <c r="AB343" s="212"/>
      <c r="AC343" s="212"/>
      <c r="AD343" s="212"/>
      <c r="AE343" s="212"/>
      <c r="AF343" s="212"/>
      <c r="AG343" s="212" t="s">
        <v>151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">
      <c r="A344" s="219"/>
      <c r="B344" s="220"/>
      <c r="C344" s="259" t="s">
        <v>296</v>
      </c>
      <c r="D344" s="245"/>
      <c r="E344" s="246"/>
      <c r="F344" s="222"/>
      <c r="G344" s="222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22"/>
      <c r="Z344" s="212"/>
      <c r="AA344" s="212"/>
      <c r="AB344" s="212"/>
      <c r="AC344" s="212"/>
      <c r="AD344" s="212"/>
      <c r="AE344" s="212"/>
      <c r="AF344" s="212"/>
      <c r="AG344" s="212" t="s">
        <v>151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2">
      <c r="A345" s="219"/>
      <c r="B345" s="220"/>
      <c r="C345" s="259" t="s">
        <v>475</v>
      </c>
      <c r="D345" s="245"/>
      <c r="E345" s="246">
        <v>6.34</v>
      </c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22"/>
      <c r="Z345" s="212"/>
      <c r="AA345" s="212"/>
      <c r="AB345" s="212"/>
      <c r="AC345" s="212"/>
      <c r="AD345" s="212"/>
      <c r="AE345" s="212"/>
      <c r="AF345" s="212"/>
      <c r="AG345" s="212" t="s">
        <v>151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3" x14ac:dyDescent="0.2">
      <c r="A346" s="219"/>
      <c r="B346" s="220"/>
      <c r="C346" s="259" t="s">
        <v>476</v>
      </c>
      <c r="D346" s="245"/>
      <c r="E346" s="246">
        <v>22.74</v>
      </c>
      <c r="F346" s="222"/>
      <c r="G346" s="222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22"/>
      <c r="Z346" s="212"/>
      <c r="AA346" s="212"/>
      <c r="AB346" s="212"/>
      <c r="AC346" s="212"/>
      <c r="AD346" s="212"/>
      <c r="AE346" s="212"/>
      <c r="AF346" s="212"/>
      <c r="AG346" s="212" t="s">
        <v>151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3" x14ac:dyDescent="0.2">
      <c r="A347" s="219"/>
      <c r="B347" s="220"/>
      <c r="C347" s="259" t="s">
        <v>300</v>
      </c>
      <c r="D347" s="245"/>
      <c r="E347" s="246"/>
      <c r="F347" s="222"/>
      <c r="G347" s="222"/>
      <c r="H347" s="222"/>
      <c r="I347" s="222"/>
      <c r="J347" s="222"/>
      <c r="K347" s="222"/>
      <c r="L347" s="222"/>
      <c r="M347" s="222"/>
      <c r="N347" s="221"/>
      <c r="O347" s="221"/>
      <c r="P347" s="221"/>
      <c r="Q347" s="221"/>
      <c r="R347" s="222"/>
      <c r="S347" s="222"/>
      <c r="T347" s="222"/>
      <c r="U347" s="222"/>
      <c r="V347" s="222"/>
      <c r="W347" s="222"/>
      <c r="X347" s="222"/>
      <c r="Y347" s="222"/>
      <c r="Z347" s="212"/>
      <c r="AA347" s="212"/>
      <c r="AB347" s="212"/>
      <c r="AC347" s="212"/>
      <c r="AD347" s="212"/>
      <c r="AE347" s="212"/>
      <c r="AF347" s="212"/>
      <c r="AG347" s="212" t="s">
        <v>151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3" x14ac:dyDescent="0.2">
      <c r="A348" s="219"/>
      <c r="B348" s="220"/>
      <c r="C348" s="259" t="s">
        <v>477</v>
      </c>
      <c r="D348" s="245"/>
      <c r="E348" s="246">
        <v>6.24</v>
      </c>
      <c r="F348" s="222"/>
      <c r="G348" s="222"/>
      <c r="H348" s="222"/>
      <c r="I348" s="222"/>
      <c r="J348" s="222"/>
      <c r="K348" s="222"/>
      <c r="L348" s="222"/>
      <c r="M348" s="222"/>
      <c r="N348" s="221"/>
      <c r="O348" s="221"/>
      <c r="P348" s="221"/>
      <c r="Q348" s="221"/>
      <c r="R348" s="222"/>
      <c r="S348" s="222"/>
      <c r="T348" s="222"/>
      <c r="U348" s="222"/>
      <c r="V348" s="222"/>
      <c r="W348" s="222"/>
      <c r="X348" s="222"/>
      <c r="Y348" s="222"/>
      <c r="Z348" s="212"/>
      <c r="AA348" s="212"/>
      <c r="AB348" s="212"/>
      <c r="AC348" s="212"/>
      <c r="AD348" s="212"/>
      <c r="AE348" s="212"/>
      <c r="AF348" s="212"/>
      <c r="AG348" s="212" t="s">
        <v>151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3" x14ac:dyDescent="0.2">
      <c r="A349" s="219"/>
      <c r="B349" s="220"/>
      <c r="C349" s="259" t="s">
        <v>478</v>
      </c>
      <c r="D349" s="245"/>
      <c r="E349" s="246">
        <v>22.79</v>
      </c>
      <c r="F349" s="222"/>
      <c r="G349" s="222"/>
      <c r="H349" s="222"/>
      <c r="I349" s="222"/>
      <c r="J349" s="222"/>
      <c r="K349" s="222"/>
      <c r="L349" s="222"/>
      <c r="M349" s="222"/>
      <c r="N349" s="221"/>
      <c r="O349" s="221"/>
      <c r="P349" s="221"/>
      <c r="Q349" s="221"/>
      <c r="R349" s="222"/>
      <c r="S349" s="222"/>
      <c r="T349" s="222"/>
      <c r="U349" s="222"/>
      <c r="V349" s="222"/>
      <c r="W349" s="222"/>
      <c r="X349" s="222"/>
      <c r="Y349" s="222"/>
      <c r="Z349" s="212"/>
      <c r="AA349" s="212"/>
      <c r="AB349" s="212"/>
      <c r="AC349" s="212"/>
      <c r="AD349" s="212"/>
      <c r="AE349" s="212"/>
      <c r="AF349" s="212"/>
      <c r="AG349" s="212" t="s">
        <v>151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3" x14ac:dyDescent="0.2">
      <c r="A350" s="219"/>
      <c r="B350" s="220"/>
      <c r="C350" s="259" t="s">
        <v>304</v>
      </c>
      <c r="D350" s="245"/>
      <c r="E350" s="246"/>
      <c r="F350" s="222"/>
      <c r="G350" s="222"/>
      <c r="H350" s="222"/>
      <c r="I350" s="222"/>
      <c r="J350" s="222"/>
      <c r="K350" s="222"/>
      <c r="L350" s="222"/>
      <c r="M350" s="222"/>
      <c r="N350" s="221"/>
      <c r="O350" s="221"/>
      <c r="P350" s="221"/>
      <c r="Q350" s="221"/>
      <c r="R350" s="222"/>
      <c r="S350" s="222"/>
      <c r="T350" s="222"/>
      <c r="U350" s="222"/>
      <c r="V350" s="222"/>
      <c r="W350" s="222"/>
      <c r="X350" s="222"/>
      <c r="Y350" s="222"/>
      <c r="Z350" s="212"/>
      <c r="AA350" s="212"/>
      <c r="AB350" s="212"/>
      <c r="AC350" s="212"/>
      <c r="AD350" s="212"/>
      <c r="AE350" s="212"/>
      <c r="AF350" s="212"/>
      <c r="AG350" s="212" t="s">
        <v>151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3" x14ac:dyDescent="0.2">
      <c r="A351" s="219"/>
      <c r="B351" s="220"/>
      <c r="C351" s="259" t="s">
        <v>479</v>
      </c>
      <c r="D351" s="245"/>
      <c r="E351" s="246">
        <v>6.03</v>
      </c>
      <c r="F351" s="222"/>
      <c r="G351" s="222"/>
      <c r="H351" s="222"/>
      <c r="I351" s="222"/>
      <c r="J351" s="222"/>
      <c r="K351" s="222"/>
      <c r="L351" s="222"/>
      <c r="M351" s="222"/>
      <c r="N351" s="221"/>
      <c r="O351" s="221"/>
      <c r="P351" s="221"/>
      <c r="Q351" s="221"/>
      <c r="R351" s="222"/>
      <c r="S351" s="222"/>
      <c r="T351" s="222"/>
      <c r="U351" s="222"/>
      <c r="V351" s="222"/>
      <c r="W351" s="222"/>
      <c r="X351" s="222"/>
      <c r="Y351" s="222"/>
      <c r="Z351" s="212"/>
      <c r="AA351" s="212"/>
      <c r="AB351" s="212"/>
      <c r="AC351" s="212"/>
      <c r="AD351" s="212"/>
      <c r="AE351" s="212"/>
      <c r="AF351" s="212"/>
      <c r="AG351" s="212" t="s">
        <v>151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3" x14ac:dyDescent="0.2">
      <c r="A352" s="219"/>
      <c r="B352" s="220"/>
      <c r="C352" s="259" t="s">
        <v>480</v>
      </c>
      <c r="D352" s="245"/>
      <c r="E352" s="246">
        <v>22.5</v>
      </c>
      <c r="F352" s="222"/>
      <c r="G352" s="222"/>
      <c r="H352" s="222"/>
      <c r="I352" s="222"/>
      <c r="J352" s="222"/>
      <c r="K352" s="222"/>
      <c r="L352" s="222"/>
      <c r="M352" s="222"/>
      <c r="N352" s="221"/>
      <c r="O352" s="221"/>
      <c r="P352" s="221"/>
      <c r="Q352" s="221"/>
      <c r="R352" s="222"/>
      <c r="S352" s="222"/>
      <c r="T352" s="222"/>
      <c r="U352" s="222"/>
      <c r="V352" s="222"/>
      <c r="W352" s="222"/>
      <c r="X352" s="222"/>
      <c r="Y352" s="222"/>
      <c r="Z352" s="212"/>
      <c r="AA352" s="212"/>
      <c r="AB352" s="212"/>
      <c r="AC352" s="212"/>
      <c r="AD352" s="212"/>
      <c r="AE352" s="212"/>
      <c r="AF352" s="212"/>
      <c r="AG352" s="212" t="s">
        <v>151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3" x14ac:dyDescent="0.2">
      <c r="A353" s="219"/>
      <c r="B353" s="220"/>
      <c r="C353" s="259" t="s">
        <v>308</v>
      </c>
      <c r="D353" s="245"/>
      <c r="E353" s="246"/>
      <c r="F353" s="222"/>
      <c r="G353" s="222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22"/>
      <c r="Z353" s="212"/>
      <c r="AA353" s="212"/>
      <c r="AB353" s="212"/>
      <c r="AC353" s="212"/>
      <c r="AD353" s="212"/>
      <c r="AE353" s="212"/>
      <c r="AF353" s="212"/>
      <c r="AG353" s="212" t="s">
        <v>151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3" x14ac:dyDescent="0.2">
      <c r="A354" s="219"/>
      <c r="B354" s="220"/>
      <c r="C354" s="259" t="s">
        <v>481</v>
      </c>
      <c r="D354" s="245"/>
      <c r="E354" s="246">
        <v>6.49</v>
      </c>
      <c r="F354" s="222"/>
      <c r="G354" s="222"/>
      <c r="H354" s="222"/>
      <c r="I354" s="222"/>
      <c r="J354" s="222"/>
      <c r="K354" s="222"/>
      <c r="L354" s="222"/>
      <c r="M354" s="222"/>
      <c r="N354" s="221"/>
      <c r="O354" s="221"/>
      <c r="P354" s="221"/>
      <c r="Q354" s="221"/>
      <c r="R354" s="222"/>
      <c r="S354" s="222"/>
      <c r="T354" s="222"/>
      <c r="U354" s="222"/>
      <c r="V354" s="222"/>
      <c r="W354" s="222"/>
      <c r="X354" s="222"/>
      <c r="Y354" s="222"/>
      <c r="Z354" s="212"/>
      <c r="AA354" s="212"/>
      <c r="AB354" s="212"/>
      <c r="AC354" s="212"/>
      <c r="AD354" s="212"/>
      <c r="AE354" s="212"/>
      <c r="AF354" s="212"/>
      <c r="AG354" s="212" t="s">
        <v>151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3" x14ac:dyDescent="0.2">
      <c r="A355" s="219"/>
      <c r="B355" s="220"/>
      <c r="C355" s="259" t="s">
        <v>482</v>
      </c>
      <c r="D355" s="245"/>
      <c r="E355" s="246">
        <v>22.937999999999999</v>
      </c>
      <c r="F355" s="222"/>
      <c r="G355" s="222"/>
      <c r="H355" s="222"/>
      <c r="I355" s="222"/>
      <c r="J355" s="222"/>
      <c r="K355" s="222"/>
      <c r="L355" s="222"/>
      <c r="M355" s="222"/>
      <c r="N355" s="221"/>
      <c r="O355" s="221"/>
      <c r="P355" s="221"/>
      <c r="Q355" s="221"/>
      <c r="R355" s="222"/>
      <c r="S355" s="222"/>
      <c r="T355" s="222"/>
      <c r="U355" s="222"/>
      <c r="V355" s="222"/>
      <c r="W355" s="222"/>
      <c r="X355" s="222"/>
      <c r="Y355" s="222"/>
      <c r="Z355" s="212"/>
      <c r="AA355" s="212"/>
      <c r="AB355" s="212"/>
      <c r="AC355" s="212"/>
      <c r="AD355" s="212"/>
      <c r="AE355" s="212"/>
      <c r="AF355" s="212"/>
      <c r="AG355" s="212" t="s">
        <v>151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3" x14ac:dyDescent="0.2">
      <c r="A356" s="219"/>
      <c r="B356" s="220"/>
      <c r="C356" s="259" t="s">
        <v>312</v>
      </c>
      <c r="D356" s="245"/>
      <c r="E356" s="246"/>
      <c r="F356" s="222"/>
      <c r="G356" s="222"/>
      <c r="H356" s="222"/>
      <c r="I356" s="222"/>
      <c r="J356" s="222"/>
      <c r="K356" s="222"/>
      <c r="L356" s="222"/>
      <c r="M356" s="222"/>
      <c r="N356" s="221"/>
      <c r="O356" s="221"/>
      <c r="P356" s="221"/>
      <c r="Q356" s="221"/>
      <c r="R356" s="222"/>
      <c r="S356" s="222"/>
      <c r="T356" s="222"/>
      <c r="U356" s="222"/>
      <c r="V356" s="222"/>
      <c r="W356" s="222"/>
      <c r="X356" s="222"/>
      <c r="Y356" s="222"/>
      <c r="Z356" s="212"/>
      <c r="AA356" s="212"/>
      <c r="AB356" s="212"/>
      <c r="AC356" s="212"/>
      <c r="AD356" s="212"/>
      <c r="AE356" s="212"/>
      <c r="AF356" s="212"/>
      <c r="AG356" s="212" t="s">
        <v>151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3" x14ac:dyDescent="0.2">
      <c r="A357" s="219"/>
      <c r="B357" s="220"/>
      <c r="C357" s="259" t="s">
        <v>483</v>
      </c>
      <c r="D357" s="245"/>
      <c r="E357" s="246">
        <v>6.51</v>
      </c>
      <c r="F357" s="222"/>
      <c r="G357" s="222"/>
      <c r="H357" s="222"/>
      <c r="I357" s="222"/>
      <c r="J357" s="222"/>
      <c r="K357" s="222"/>
      <c r="L357" s="222"/>
      <c r="M357" s="222"/>
      <c r="N357" s="221"/>
      <c r="O357" s="221"/>
      <c r="P357" s="221"/>
      <c r="Q357" s="221"/>
      <c r="R357" s="222"/>
      <c r="S357" s="222"/>
      <c r="T357" s="222"/>
      <c r="U357" s="222"/>
      <c r="V357" s="222"/>
      <c r="W357" s="222"/>
      <c r="X357" s="222"/>
      <c r="Y357" s="222"/>
      <c r="Z357" s="212"/>
      <c r="AA357" s="212"/>
      <c r="AB357" s="212"/>
      <c r="AC357" s="212"/>
      <c r="AD357" s="212"/>
      <c r="AE357" s="212"/>
      <c r="AF357" s="212"/>
      <c r="AG357" s="212" t="s">
        <v>151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3" x14ac:dyDescent="0.2">
      <c r="A358" s="219"/>
      <c r="B358" s="220"/>
      <c r="C358" s="259" t="s">
        <v>484</v>
      </c>
      <c r="D358" s="245"/>
      <c r="E358" s="246">
        <v>24.07</v>
      </c>
      <c r="F358" s="222"/>
      <c r="G358" s="222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22"/>
      <c r="Z358" s="212"/>
      <c r="AA358" s="212"/>
      <c r="AB358" s="212"/>
      <c r="AC358" s="212"/>
      <c r="AD358" s="212"/>
      <c r="AE358" s="212"/>
      <c r="AF358" s="212"/>
      <c r="AG358" s="212" t="s">
        <v>151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3" x14ac:dyDescent="0.2">
      <c r="A359" s="219"/>
      <c r="B359" s="220"/>
      <c r="C359" s="259" t="s">
        <v>316</v>
      </c>
      <c r="D359" s="245"/>
      <c r="E359" s="246"/>
      <c r="F359" s="222"/>
      <c r="G359" s="222"/>
      <c r="H359" s="222"/>
      <c r="I359" s="222"/>
      <c r="J359" s="222"/>
      <c r="K359" s="222"/>
      <c r="L359" s="222"/>
      <c r="M359" s="222"/>
      <c r="N359" s="221"/>
      <c r="O359" s="221"/>
      <c r="P359" s="221"/>
      <c r="Q359" s="221"/>
      <c r="R359" s="222"/>
      <c r="S359" s="222"/>
      <c r="T359" s="222"/>
      <c r="U359" s="222"/>
      <c r="V359" s="222"/>
      <c r="W359" s="222"/>
      <c r="X359" s="222"/>
      <c r="Y359" s="222"/>
      <c r="Z359" s="212"/>
      <c r="AA359" s="212"/>
      <c r="AB359" s="212"/>
      <c r="AC359" s="212"/>
      <c r="AD359" s="212"/>
      <c r="AE359" s="212"/>
      <c r="AF359" s="212"/>
      <c r="AG359" s="212" t="s">
        <v>151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3" x14ac:dyDescent="0.2">
      <c r="A360" s="219"/>
      <c r="B360" s="220"/>
      <c r="C360" s="259" t="s">
        <v>485</v>
      </c>
      <c r="D360" s="245"/>
      <c r="E360" s="246">
        <v>9.9600000000000009</v>
      </c>
      <c r="F360" s="222"/>
      <c r="G360" s="222"/>
      <c r="H360" s="222"/>
      <c r="I360" s="222"/>
      <c r="J360" s="222"/>
      <c r="K360" s="222"/>
      <c r="L360" s="222"/>
      <c r="M360" s="222"/>
      <c r="N360" s="221"/>
      <c r="O360" s="221"/>
      <c r="P360" s="221"/>
      <c r="Q360" s="221"/>
      <c r="R360" s="222"/>
      <c r="S360" s="222"/>
      <c r="T360" s="222"/>
      <c r="U360" s="222"/>
      <c r="V360" s="222"/>
      <c r="W360" s="222"/>
      <c r="X360" s="222"/>
      <c r="Y360" s="222"/>
      <c r="Z360" s="212"/>
      <c r="AA360" s="212"/>
      <c r="AB360" s="212"/>
      <c r="AC360" s="212"/>
      <c r="AD360" s="212"/>
      <c r="AE360" s="212"/>
      <c r="AF360" s="212"/>
      <c r="AG360" s="212" t="s">
        <v>151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3" x14ac:dyDescent="0.2">
      <c r="A361" s="219"/>
      <c r="B361" s="220"/>
      <c r="C361" s="259" t="s">
        <v>486</v>
      </c>
      <c r="D361" s="245"/>
      <c r="E361" s="246">
        <v>21.26</v>
      </c>
      <c r="F361" s="222"/>
      <c r="G361" s="222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22"/>
      <c r="Z361" s="212"/>
      <c r="AA361" s="212"/>
      <c r="AB361" s="212"/>
      <c r="AC361" s="212"/>
      <c r="AD361" s="212"/>
      <c r="AE361" s="212"/>
      <c r="AF361" s="212"/>
      <c r="AG361" s="212" t="s">
        <v>151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3" x14ac:dyDescent="0.2">
      <c r="A362" s="219"/>
      <c r="B362" s="220"/>
      <c r="C362" s="259" t="s">
        <v>320</v>
      </c>
      <c r="D362" s="245"/>
      <c r="E362" s="246"/>
      <c r="F362" s="222"/>
      <c r="G362" s="222"/>
      <c r="H362" s="222"/>
      <c r="I362" s="222"/>
      <c r="J362" s="222"/>
      <c r="K362" s="222"/>
      <c r="L362" s="222"/>
      <c r="M362" s="222"/>
      <c r="N362" s="221"/>
      <c r="O362" s="221"/>
      <c r="P362" s="221"/>
      <c r="Q362" s="221"/>
      <c r="R362" s="222"/>
      <c r="S362" s="222"/>
      <c r="T362" s="222"/>
      <c r="U362" s="222"/>
      <c r="V362" s="222"/>
      <c r="W362" s="222"/>
      <c r="X362" s="222"/>
      <c r="Y362" s="222"/>
      <c r="Z362" s="212"/>
      <c r="AA362" s="212"/>
      <c r="AB362" s="212"/>
      <c r="AC362" s="212"/>
      <c r="AD362" s="212"/>
      <c r="AE362" s="212"/>
      <c r="AF362" s="212"/>
      <c r="AG362" s="212" t="s">
        <v>151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3" x14ac:dyDescent="0.2">
      <c r="A363" s="219"/>
      <c r="B363" s="220"/>
      <c r="C363" s="259" t="s">
        <v>487</v>
      </c>
      <c r="D363" s="245"/>
      <c r="E363" s="246">
        <v>6.55</v>
      </c>
      <c r="F363" s="222"/>
      <c r="G363" s="222"/>
      <c r="H363" s="222"/>
      <c r="I363" s="222"/>
      <c r="J363" s="222"/>
      <c r="K363" s="222"/>
      <c r="L363" s="222"/>
      <c r="M363" s="222"/>
      <c r="N363" s="221"/>
      <c r="O363" s="221"/>
      <c r="P363" s="221"/>
      <c r="Q363" s="221"/>
      <c r="R363" s="222"/>
      <c r="S363" s="222"/>
      <c r="T363" s="222"/>
      <c r="U363" s="222"/>
      <c r="V363" s="222"/>
      <c r="W363" s="222"/>
      <c r="X363" s="222"/>
      <c r="Y363" s="222"/>
      <c r="Z363" s="212"/>
      <c r="AA363" s="212"/>
      <c r="AB363" s="212"/>
      <c r="AC363" s="212"/>
      <c r="AD363" s="212"/>
      <c r="AE363" s="212"/>
      <c r="AF363" s="212"/>
      <c r="AG363" s="212" t="s">
        <v>151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3" x14ac:dyDescent="0.2">
      <c r="A364" s="219"/>
      <c r="B364" s="220"/>
      <c r="C364" s="259" t="s">
        <v>488</v>
      </c>
      <c r="D364" s="245"/>
      <c r="E364" s="246">
        <v>21.46</v>
      </c>
      <c r="F364" s="222"/>
      <c r="G364" s="222"/>
      <c r="H364" s="222"/>
      <c r="I364" s="222"/>
      <c r="J364" s="222"/>
      <c r="K364" s="222"/>
      <c r="L364" s="222"/>
      <c r="M364" s="222"/>
      <c r="N364" s="221"/>
      <c r="O364" s="221"/>
      <c r="P364" s="221"/>
      <c r="Q364" s="221"/>
      <c r="R364" s="222"/>
      <c r="S364" s="222"/>
      <c r="T364" s="222"/>
      <c r="U364" s="222"/>
      <c r="V364" s="222"/>
      <c r="W364" s="222"/>
      <c r="X364" s="222"/>
      <c r="Y364" s="222"/>
      <c r="Z364" s="212"/>
      <c r="AA364" s="212"/>
      <c r="AB364" s="212"/>
      <c r="AC364" s="212"/>
      <c r="AD364" s="212"/>
      <c r="AE364" s="212"/>
      <c r="AF364" s="212"/>
      <c r="AG364" s="212" t="s">
        <v>151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2">
      <c r="A365" s="219"/>
      <c r="B365" s="220"/>
      <c r="C365" s="259" t="s">
        <v>324</v>
      </c>
      <c r="D365" s="245"/>
      <c r="E365" s="246"/>
      <c r="F365" s="222"/>
      <c r="G365" s="222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22"/>
      <c r="Z365" s="212"/>
      <c r="AA365" s="212"/>
      <c r="AB365" s="212"/>
      <c r="AC365" s="212"/>
      <c r="AD365" s="212"/>
      <c r="AE365" s="212"/>
      <c r="AF365" s="212"/>
      <c r="AG365" s="212" t="s">
        <v>151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3" x14ac:dyDescent="0.2">
      <c r="A366" s="219"/>
      <c r="B366" s="220"/>
      <c r="C366" s="259" t="s">
        <v>489</v>
      </c>
      <c r="D366" s="245"/>
      <c r="E366" s="246">
        <v>11.68</v>
      </c>
      <c r="F366" s="222"/>
      <c r="G366" s="222"/>
      <c r="H366" s="222"/>
      <c r="I366" s="222"/>
      <c r="J366" s="222"/>
      <c r="K366" s="222"/>
      <c r="L366" s="222"/>
      <c r="M366" s="222"/>
      <c r="N366" s="221"/>
      <c r="O366" s="221"/>
      <c r="P366" s="221"/>
      <c r="Q366" s="221"/>
      <c r="R366" s="222"/>
      <c r="S366" s="222"/>
      <c r="T366" s="222"/>
      <c r="U366" s="222"/>
      <c r="V366" s="222"/>
      <c r="W366" s="222"/>
      <c r="X366" s="222"/>
      <c r="Y366" s="222"/>
      <c r="Z366" s="212"/>
      <c r="AA366" s="212"/>
      <c r="AB366" s="212"/>
      <c r="AC366" s="212"/>
      <c r="AD366" s="212"/>
      <c r="AE366" s="212"/>
      <c r="AF366" s="212"/>
      <c r="AG366" s="212" t="s">
        <v>151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3" x14ac:dyDescent="0.2">
      <c r="A367" s="219"/>
      <c r="B367" s="220"/>
      <c r="C367" s="259" t="s">
        <v>490</v>
      </c>
      <c r="D367" s="245"/>
      <c r="E367" s="246">
        <v>11.25</v>
      </c>
      <c r="F367" s="222"/>
      <c r="G367" s="222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22"/>
      <c r="Z367" s="212"/>
      <c r="AA367" s="212"/>
      <c r="AB367" s="212"/>
      <c r="AC367" s="212"/>
      <c r="AD367" s="212"/>
      <c r="AE367" s="212"/>
      <c r="AF367" s="212"/>
      <c r="AG367" s="212" t="s">
        <v>151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">
      <c r="A368" s="219"/>
      <c r="B368" s="220"/>
      <c r="C368" s="259" t="s">
        <v>491</v>
      </c>
      <c r="D368" s="245"/>
      <c r="E368" s="246">
        <v>17.52</v>
      </c>
      <c r="F368" s="222"/>
      <c r="G368" s="222"/>
      <c r="H368" s="222"/>
      <c r="I368" s="222"/>
      <c r="J368" s="222"/>
      <c r="K368" s="222"/>
      <c r="L368" s="222"/>
      <c r="M368" s="222"/>
      <c r="N368" s="221"/>
      <c r="O368" s="221"/>
      <c r="P368" s="221"/>
      <c r="Q368" s="221"/>
      <c r="R368" s="222"/>
      <c r="S368" s="222"/>
      <c r="T368" s="222"/>
      <c r="U368" s="222"/>
      <c r="V368" s="222"/>
      <c r="W368" s="222"/>
      <c r="X368" s="222"/>
      <c r="Y368" s="222"/>
      <c r="Z368" s="212"/>
      <c r="AA368" s="212"/>
      <c r="AB368" s="212"/>
      <c r="AC368" s="212"/>
      <c r="AD368" s="212"/>
      <c r="AE368" s="212"/>
      <c r="AF368" s="212"/>
      <c r="AG368" s="212" t="s">
        <v>151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3" x14ac:dyDescent="0.2">
      <c r="A369" s="219"/>
      <c r="B369" s="220"/>
      <c r="C369" s="259" t="s">
        <v>329</v>
      </c>
      <c r="D369" s="245"/>
      <c r="E369" s="246"/>
      <c r="F369" s="222"/>
      <c r="G369" s="222"/>
      <c r="H369" s="222"/>
      <c r="I369" s="222"/>
      <c r="J369" s="222"/>
      <c r="K369" s="222"/>
      <c r="L369" s="222"/>
      <c r="M369" s="222"/>
      <c r="N369" s="221"/>
      <c r="O369" s="221"/>
      <c r="P369" s="221"/>
      <c r="Q369" s="221"/>
      <c r="R369" s="222"/>
      <c r="S369" s="222"/>
      <c r="T369" s="222"/>
      <c r="U369" s="222"/>
      <c r="V369" s="222"/>
      <c r="W369" s="222"/>
      <c r="X369" s="222"/>
      <c r="Y369" s="222"/>
      <c r="Z369" s="212"/>
      <c r="AA369" s="212"/>
      <c r="AB369" s="212"/>
      <c r="AC369" s="212"/>
      <c r="AD369" s="212"/>
      <c r="AE369" s="212"/>
      <c r="AF369" s="212"/>
      <c r="AG369" s="212" t="s">
        <v>151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3" x14ac:dyDescent="0.2">
      <c r="A370" s="219"/>
      <c r="B370" s="220"/>
      <c r="C370" s="259" t="s">
        <v>492</v>
      </c>
      <c r="D370" s="245"/>
      <c r="E370" s="246">
        <v>6.5679999999999996</v>
      </c>
      <c r="F370" s="222"/>
      <c r="G370" s="222"/>
      <c r="H370" s="222"/>
      <c r="I370" s="222"/>
      <c r="J370" s="222"/>
      <c r="K370" s="222"/>
      <c r="L370" s="222"/>
      <c r="M370" s="222"/>
      <c r="N370" s="221"/>
      <c r="O370" s="221"/>
      <c r="P370" s="221"/>
      <c r="Q370" s="221"/>
      <c r="R370" s="222"/>
      <c r="S370" s="222"/>
      <c r="T370" s="222"/>
      <c r="U370" s="222"/>
      <c r="V370" s="222"/>
      <c r="W370" s="222"/>
      <c r="X370" s="222"/>
      <c r="Y370" s="222"/>
      <c r="Z370" s="212"/>
      <c r="AA370" s="212"/>
      <c r="AB370" s="212"/>
      <c r="AC370" s="212"/>
      <c r="AD370" s="212"/>
      <c r="AE370" s="212"/>
      <c r="AF370" s="212"/>
      <c r="AG370" s="212" t="s">
        <v>151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3" x14ac:dyDescent="0.2">
      <c r="A371" s="219"/>
      <c r="B371" s="220"/>
      <c r="C371" s="259" t="s">
        <v>493</v>
      </c>
      <c r="D371" s="245"/>
      <c r="E371" s="246">
        <v>18.202000000000002</v>
      </c>
      <c r="F371" s="222"/>
      <c r="G371" s="222"/>
      <c r="H371" s="222"/>
      <c r="I371" s="222"/>
      <c r="J371" s="222"/>
      <c r="K371" s="222"/>
      <c r="L371" s="222"/>
      <c r="M371" s="222"/>
      <c r="N371" s="221"/>
      <c r="O371" s="221"/>
      <c r="P371" s="221"/>
      <c r="Q371" s="221"/>
      <c r="R371" s="222"/>
      <c r="S371" s="222"/>
      <c r="T371" s="222"/>
      <c r="U371" s="222"/>
      <c r="V371" s="222"/>
      <c r="W371" s="222"/>
      <c r="X371" s="222"/>
      <c r="Y371" s="222"/>
      <c r="Z371" s="212"/>
      <c r="AA371" s="212"/>
      <c r="AB371" s="212"/>
      <c r="AC371" s="212"/>
      <c r="AD371" s="212"/>
      <c r="AE371" s="212"/>
      <c r="AF371" s="212"/>
      <c r="AG371" s="212" t="s">
        <v>151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3" x14ac:dyDescent="0.2">
      <c r="A372" s="219"/>
      <c r="B372" s="220"/>
      <c r="C372" s="259" t="s">
        <v>333</v>
      </c>
      <c r="D372" s="245"/>
      <c r="E372" s="246"/>
      <c r="F372" s="222"/>
      <c r="G372" s="222"/>
      <c r="H372" s="222"/>
      <c r="I372" s="222"/>
      <c r="J372" s="222"/>
      <c r="K372" s="222"/>
      <c r="L372" s="222"/>
      <c r="M372" s="222"/>
      <c r="N372" s="221"/>
      <c r="O372" s="221"/>
      <c r="P372" s="221"/>
      <c r="Q372" s="221"/>
      <c r="R372" s="222"/>
      <c r="S372" s="222"/>
      <c r="T372" s="222"/>
      <c r="U372" s="222"/>
      <c r="V372" s="222"/>
      <c r="W372" s="222"/>
      <c r="X372" s="222"/>
      <c r="Y372" s="222"/>
      <c r="Z372" s="212"/>
      <c r="AA372" s="212"/>
      <c r="AB372" s="212"/>
      <c r="AC372" s="212"/>
      <c r="AD372" s="212"/>
      <c r="AE372" s="212"/>
      <c r="AF372" s="212"/>
      <c r="AG372" s="212" t="s">
        <v>151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3" x14ac:dyDescent="0.2">
      <c r="A373" s="219"/>
      <c r="B373" s="220"/>
      <c r="C373" s="259" t="s">
        <v>494</v>
      </c>
      <c r="D373" s="245"/>
      <c r="E373" s="246">
        <v>6.22</v>
      </c>
      <c r="F373" s="222"/>
      <c r="G373" s="222"/>
      <c r="H373" s="222"/>
      <c r="I373" s="222"/>
      <c r="J373" s="222"/>
      <c r="K373" s="222"/>
      <c r="L373" s="222"/>
      <c r="M373" s="222"/>
      <c r="N373" s="221"/>
      <c r="O373" s="221"/>
      <c r="P373" s="221"/>
      <c r="Q373" s="221"/>
      <c r="R373" s="222"/>
      <c r="S373" s="222"/>
      <c r="T373" s="222"/>
      <c r="U373" s="222"/>
      <c r="V373" s="222"/>
      <c r="W373" s="222"/>
      <c r="X373" s="222"/>
      <c r="Y373" s="222"/>
      <c r="Z373" s="212"/>
      <c r="AA373" s="212"/>
      <c r="AB373" s="212"/>
      <c r="AC373" s="212"/>
      <c r="AD373" s="212"/>
      <c r="AE373" s="212"/>
      <c r="AF373" s="212"/>
      <c r="AG373" s="212" t="s">
        <v>151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3" x14ac:dyDescent="0.2">
      <c r="A374" s="219"/>
      <c r="B374" s="220"/>
      <c r="C374" s="259" t="s">
        <v>495</v>
      </c>
      <c r="D374" s="245"/>
      <c r="E374" s="246">
        <v>21.853999999999999</v>
      </c>
      <c r="F374" s="222"/>
      <c r="G374" s="222"/>
      <c r="H374" s="222"/>
      <c r="I374" s="222"/>
      <c r="J374" s="222"/>
      <c r="K374" s="222"/>
      <c r="L374" s="222"/>
      <c r="M374" s="222"/>
      <c r="N374" s="221"/>
      <c r="O374" s="221"/>
      <c r="P374" s="221"/>
      <c r="Q374" s="221"/>
      <c r="R374" s="222"/>
      <c r="S374" s="222"/>
      <c r="T374" s="222"/>
      <c r="U374" s="222"/>
      <c r="V374" s="222"/>
      <c r="W374" s="222"/>
      <c r="X374" s="222"/>
      <c r="Y374" s="222"/>
      <c r="Z374" s="212"/>
      <c r="AA374" s="212"/>
      <c r="AB374" s="212"/>
      <c r="AC374" s="212"/>
      <c r="AD374" s="212"/>
      <c r="AE374" s="212"/>
      <c r="AF374" s="212"/>
      <c r="AG374" s="212" t="s">
        <v>151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3" x14ac:dyDescent="0.2">
      <c r="A375" s="219"/>
      <c r="B375" s="220"/>
      <c r="C375" s="259" t="s">
        <v>337</v>
      </c>
      <c r="D375" s="245"/>
      <c r="E375" s="246"/>
      <c r="F375" s="222"/>
      <c r="G375" s="222"/>
      <c r="H375" s="222"/>
      <c r="I375" s="222"/>
      <c r="J375" s="222"/>
      <c r="K375" s="222"/>
      <c r="L375" s="222"/>
      <c r="M375" s="222"/>
      <c r="N375" s="221"/>
      <c r="O375" s="221"/>
      <c r="P375" s="221"/>
      <c r="Q375" s="221"/>
      <c r="R375" s="222"/>
      <c r="S375" s="222"/>
      <c r="T375" s="222"/>
      <c r="U375" s="222"/>
      <c r="V375" s="222"/>
      <c r="W375" s="222"/>
      <c r="X375" s="222"/>
      <c r="Y375" s="222"/>
      <c r="Z375" s="212"/>
      <c r="AA375" s="212"/>
      <c r="AB375" s="212"/>
      <c r="AC375" s="212"/>
      <c r="AD375" s="212"/>
      <c r="AE375" s="212"/>
      <c r="AF375" s="212"/>
      <c r="AG375" s="212" t="s">
        <v>151</v>
      </c>
      <c r="AH375" s="212">
        <v>0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3" x14ac:dyDescent="0.2">
      <c r="A376" s="219"/>
      <c r="B376" s="220"/>
      <c r="C376" s="259" t="s">
        <v>496</v>
      </c>
      <c r="D376" s="245"/>
      <c r="E376" s="246">
        <v>6.19</v>
      </c>
      <c r="F376" s="222"/>
      <c r="G376" s="222"/>
      <c r="H376" s="222"/>
      <c r="I376" s="222"/>
      <c r="J376" s="222"/>
      <c r="K376" s="222"/>
      <c r="L376" s="222"/>
      <c r="M376" s="222"/>
      <c r="N376" s="221"/>
      <c r="O376" s="221"/>
      <c r="P376" s="221"/>
      <c r="Q376" s="221"/>
      <c r="R376" s="222"/>
      <c r="S376" s="222"/>
      <c r="T376" s="222"/>
      <c r="U376" s="222"/>
      <c r="V376" s="222"/>
      <c r="W376" s="222"/>
      <c r="X376" s="222"/>
      <c r="Y376" s="222"/>
      <c r="Z376" s="212"/>
      <c r="AA376" s="212"/>
      <c r="AB376" s="212"/>
      <c r="AC376" s="212"/>
      <c r="AD376" s="212"/>
      <c r="AE376" s="212"/>
      <c r="AF376" s="212"/>
      <c r="AG376" s="212" t="s">
        <v>151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3" x14ac:dyDescent="0.2">
      <c r="A377" s="219"/>
      <c r="B377" s="220"/>
      <c r="C377" s="259" t="s">
        <v>497</v>
      </c>
      <c r="D377" s="245"/>
      <c r="E377" s="246">
        <v>21.963999999999999</v>
      </c>
      <c r="F377" s="222"/>
      <c r="G377" s="222"/>
      <c r="H377" s="222"/>
      <c r="I377" s="222"/>
      <c r="J377" s="222"/>
      <c r="K377" s="222"/>
      <c r="L377" s="222"/>
      <c r="M377" s="222"/>
      <c r="N377" s="221"/>
      <c r="O377" s="221"/>
      <c r="P377" s="221"/>
      <c r="Q377" s="221"/>
      <c r="R377" s="222"/>
      <c r="S377" s="222"/>
      <c r="T377" s="222"/>
      <c r="U377" s="222"/>
      <c r="V377" s="222"/>
      <c r="W377" s="222"/>
      <c r="X377" s="222"/>
      <c r="Y377" s="222"/>
      <c r="Z377" s="212"/>
      <c r="AA377" s="212"/>
      <c r="AB377" s="212"/>
      <c r="AC377" s="212"/>
      <c r="AD377" s="212"/>
      <c r="AE377" s="212"/>
      <c r="AF377" s="212"/>
      <c r="AG377" s="212" t="s">
        <v>151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3" x14ac:dyDescent="0.2">
      <c r="A378" s="219"/>
      <c r="B378" s="220"/>
      <c r="C378" s="259" t="s">
        <v>341</v>
      </c>
      <c r="D378" s="245"/>
      <c r="E378" s="246"/>
      <c r="F378" s="222"/>
      <c r="G378" s="222"/>
      <c r="H378" s="222"/>
      <c r="I378" s="222"/>
      <c r="J378" s="222"/>
      <c r="K378" s="222"/>
      <c r="L378" s="222"/>
      <c r="M378" s="222"/>
      <c r="N378" s="221"/>
      <c r="O378" s="221"/>
      <c r="P378" s="221"/>
      <c r="Q378" s="221"/>
      <c r="R378" s="222"/>
      <c r="S378" s="222"/>
      <c r="T378" s="222"/>
      <c r="U378" s="222"/>
      <c r="V378" s="222"/>
      <c r="W378" s="222"/>
      <c r="X378" s="222"/>
      <c r="Y378" s="222"/>
      <c r="Z378" s="212"/>
      <c r="AA378" s="212"/>
      <c r="AB378" s="212"/>
      <c r="AC378" s="212"/>
      <c r="AD378" s="212"/>
      <c r="AE378" s="212"/>
      <c r="AF378" s="212"/>
      <c r="AG378" s="212" t="s">
        <v>151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2">
      <c r="A379" s="219"/>
      <c r="B379" s="220"/>
      <c r="C379" s="259" t="s">
        <v>498</v>
      </c>
      <c r="D379" s="245"/>
      <c r="E379" s="246">
        <v>5.7919999999999998</v>
      </c>
      <c r="F379" s="222"/>
      <c r="G379" s="222"/>
      <c r="H379" s="222"/>
      <c r="I379" s="222"/>
      <c r="J379" s="222"/>
      <c r="K379" s="222"/>
      <c r="L379" s="222"/>
      <c r="M379" s="222"/>
      <c r="N379" s="221"/>
      <c r="O379" s="221"/>
      <c r="P379" s="221"/>
      <c r="Q379" s="221"/>
      <c r="R379" s="222"/>
      <c r="S379" s="222"/>
      <c r="T379" s="222"/>
      <c r="U379" s="222"/>
      <c r="V379" s="222"/>
      <c r="W379" s="222"/>
      <c r="X379" s="222"/>
      <c r="Y379" s="222"/>
      <c r="Z379" s="212"/>
      <c r="AA379" s="212"/>
      <c r="AB379" s="212"/>
      <c r="AC379" s="212"/>
      <c r="AD379" s="212"/>
      <c r="AE379" s="212"/>
      <c r="AF379" s="212"/>
      <c r="AG379" s="212" t="s">
        <v>151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2">
      <c r="A380" s="219"/>
      <c r="B380" s="220"/>
      <c r="C380" s="259" t="s">
        <v>499</v>
      </c>
      <c r="D380" s="245"/>
      <c r="E380" s="246">
        <v>23.04</v>
      </c>
      <c r="F380" s="222"/>
      <c r="G380" s="222"/>
      <c r="H380" s="222"/>
      <c r="I380" s="222"/>
      <c r="J380" s="222"/>
      <c r="K380" s="222"/>
      <c r="L380" s="222"/>
      <c r="M380" s="222"/>
      <c r="N380" s="221"/>
      <c r="O380" s="221"/>
      <c r="P380" s="221"/>
      <c r="Q380" s="221"/>
      <c r="R380" s="222"/>
      <c r="S380" s="222"/>
      <c r="T380" s="222"/>
      <c r="U380" s="222"/>
      <c r="V380" s="222"/>
      <c r="W380" s="222"/>
      <c r="X380" s="222"/>
      <c r="Y380" s="222"/>
      <c r="Z380" s="212"/>
      <c r="AA380" s="212"/>
      <c r="AB380" s="212"/>
      <c r="AC380" s="212"/>
      <c r="AD380" s="212"/>
      <c r="AE380" s="212"/>
      <c r="AF380" s="212"/>
      <c r="AG380" s="212" t="s">
        <v>151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3" x14ac:dyDescent="0.2">
      <c r="A381" s="219"/>
      <c r="B381" s="220"/>
      <c r="C381" s="259" t="s">
        <v>345</v>
      </c>
      <c r="D381" s="245"/>
      <c r="E381" s="246"/>
      <c r="F381" s="222"/>
      <c r="G381" s="222"/>
      <c r="H381" s="222"/>
      <c r="I381" s="222"/>
      <c r="J381" s="222"/>
      <c r="K381" s="222"/>
      <c r="L381" s="222"/>
      <c r="M381" s="222"/>
      <c r="N381" s="221"/>
      <c r="O381" s="221"/>
      <c r="P381" s="221"/>
      <c r="Q381" s="221"/>
      <c r="R381" s="222"/>
      <c r="S381" s="222"/>
      <c r="T381" s="222"/>
      <c r="U381" s="222"/>
      <c r="V381" s="222"/>
      <c r="W381" s="222"/>
      <c r="X381" s="222"/>
      <c r="Y381" s="222"/>
      <c r="Z381" s="212"/>
      <c r="AA381" s="212"/>
      <c r="AB381" s="212"/>
      <c r="AC381" s="212"/>
      <c r="AD381" s="212"/>
      <c r="AE381" s="212"/>
      <c r="AF381" s="212"/>
      <c r="AG381" s="212" t="s">
        <v>151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3" x14ac:dyDescent="0.2">
      <c r="A382" s="219"/>
      <c r="B382" s="220"/>
      <c r="C382" s="259" t="s">
        <v>500</v>
      </c>
      <c r="D382" s="245"/>
      <c r="E382" s="246">
        <v>7.6159999999999997</v>
      </c>
      <c r="F382" s="222"/>
      <c r="G382" s="222"/>
      <c r="H382" s="222"/>
      <c r="I382" s="222"/>
      <c r="J382" s="222"/>
      <c r="K382" s="222"/>
      <c r="L382" s="222"/>
      <c r="M382" s="222"/>
      <c r="N382" s="221"/>
      <c r="O382" s="221"/>
      <c r="P382" s="221"/>
      <c r="Q382" s="221"/>
      <c r="R382" s="222"/>
      <c r="S382" s="222"/>
      <c r="T382" s="222"/>
      <c r="U382" s="222"/>
      <c r="V382" s="222"/>
      <c r="W382" s="222"/>
      <c r="X382" s="222"/>
      <c r="Y382" s="222"/>
      <c r="Z382" s="212"/>
      <c r="AA382" s="212"/>
      <c r="AB382" s="212"/>
      <c r="AC382" s="212"/>
      <c r="AD382" s="212"/>
      <c r="AE382" s="212"/>
      <c r="AF382" s="212"/>
      <c r="AG382" s="212" t="s">
        <v>151</v>
      </c>
      <c r="AH382" s="212">
        <v>0</v>
      </c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3" x14ac:dyDescent="0.2">
      <c r="A383" s="219"/>
      <c r="B383" s="220"/>
      <c r="C383" s="259" t="s">
        <v>501</v>
      </c>
      <c r="D383" s="245"/>
      <c r="E383" s="246">
        <v>22.96</v>
      </c>
      <c r="F383" s="222"/>
      <c r="G383" s="222"/>
      <c r="H383" s="222"/>
      <c r="I383" s="222"/>
      <c r="J383" s="222"/>
      <c r="K383" s="222"/>
      <c r="L383" s="222"/>
      <c r="M383" s="222"/>
      <c r="N383" s="221"/>
      <c r="O383" s="221"/>
      <c r="P383" s="221"/>
      <c r="Q383" s="221"/>
      <c r="R383" s="222"/>
      <c r="S383" s="222"/>
      <c r="T383" s="222"/>
      <c r="U383" s="222"/>
      <c r="V383" s="222"/>
      <c r="W383" s="222"/>
      <c r="X383" s="222"/>
      <c r="Y383" s="222"/>
      <c r="Z383" s="212"/>
      <c r="AA383" s="212"/>
      <c r="AB383" s="212"/>
      <c r="AC383" s="212"/>
      <c r="AD383" s="212"/>
      <c r="AE383" s="212"/>
      <c r="AF383" s="212"/>
      <c r="AG383" s="212" t="s">
        <v>151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3" x14ac:dyDescent="0.2">
      <c r="A384" s="219"/>
      <c r="B384" s="220"/>
      <c r="C384" s="259" t="s">
        <v>349</v>
      </c>
      <c r="D384" s="245"/>
      <c r="E384" s="246"/>
      <c r="F384" s="222"/>
      <c r="G384" s="222"/>
      <c r="H384" s="222"/>
      <c r="I384" s="222"/>
      <c r="J384" s="222"/>
      <c r="K384" s="222"/>
      <c r="L384" s="222"/>
      <c r="M384" s="222"/>
      <c r="N384" s="221"/>
      <c r="O384" s="221"/>
      <c r="P384" s="221"/>
      <c r="Q384" s="221"/>
      <c r="R384" s="222"/>
      <c r="S384" s="222"/>
      <c r="T384" s="222"/>
      <c r="U384" s="222"/>
      <c r="V384" s="222"/>
      <c r="W384" s="222"/>
      <c r="X384" s="222"/>
      <c r="Y384" s="222"/>
      <c r="Z384" s="212"/>
      <c r="AA384" s="212"/>
      <c r="AB384" s="212"/>
      <c r="AC384" s="212"/>
      <c r="AD384" s="212"/>
      <c r="AE384" s="212"/>
      <c r="AF384" s="212"/>
      <c r="AG384" s="212" t="s">
        <v>151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3" x14ac:dyDescent="0.2">
      <c r="A385" s="219"/>
      <c r="B385" s="220"/>
      <c r="C385" s="259" t="s">
        <v>502</v>
      </c>
      <c r="D385" s="245"/>
      <c r="E385" s="246">
        <v>6.5039999999999996</v>
      </c>
      <c r="F385" s="222"/>
      <c r="G385" s="222"/>
      <c r="H385" s="222"/>
      <c r="I385" s="222"/>
      <c r="J385" s="222"/>
      <c r="K385" s="222"/>
      <c r="L385" s="222"/>
      <c r="M385" s="222"/>
      <c r="N385" s="221"/>
      <c r="O385" s="221"/>
      <c r="P385" s="221"/>
      <c r="Q385" s="221"/>
      <c r="R385" s="222"/>
      <c r="S385" s="222"/>
      <c r="T385" s="222"/>
      <c r="U385" s="222"/>
      <c r="V385" s="222"/>
      <c r="W385" s="222"/>
      <c r="X385" s="222"/>
      <c r="Y385" s="222"/>
      <c r="Z385" s="212"/>
      <c r="AA385" s="212"/>
      <c r="AB385" s="212"/>
      <c r="AC385" s="212"/>
      <c r="AD385" s="212"/>
      <c r="AE385" s="212"/>
      <c r="AF385" s="212"/>
      <c r="AG385" s="212" t="s">
        <v>151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3" x14ac:dyDescent="0.2">
      <c r="A386" s="219"/>
      <c r="B386" s="220"/>
      <c r="C386" s="259" t="s">
        <v>503</v>
      </c>
      <c r="D386" s="245"/>
      <c r="E386" s="246">
        <v>20.52</v>
      </c>
      <c r="F386" s="222"/>
      <c r="G386" s="222"/>
      <c r="H386" s="222"/>
      <c r="I386" s="222"/>
      <c r="J386" s="222"/>
      <c r="K386" s="222"/>
      <c r="L386" s="222"/>
      <c r="M386" s="222"/>
      <c r="N386" s="221"/>
      <c r="O386" s="221"/>
      <c r="P386" s="221"/>
      <c r="Q386" s="221"/>
      <c r="R386" s="222"/>
      <c r="S386" s="222"/>
      <c r="T386" s="222"/>
      <c r="U386" s="222"/>
      <c r="V386" s="222"/>
      <c r="W386" s="222"/>
      <c r="X386" s="222"/>
      <c r="Y386" s="222"/>
      <c r="Z386" s="212"/>
      <c r="AA386" s="212"/>
      <c r="AB386" s="212"/>
      <c r="AC386" s="212"/>
      <c r="AD386" s="212"/>
      <c r="AE386" s="212"/>
      <c r="AF386" s="212"/>
      <c r="AG386" s="212" t="s">
        <v>151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ht="22.5" outlineLevel="1" x14ac:dyDescent="0.2">
      <c r="A387" s="231">
        <v>33</v>
      </c>
      <c r="B387" s="232" t="s">
        <v>504</v>
      </c>
      <c r="C387" s="240" t="s">
        <v>505</v>
      </c>
      <c r="D387" s="233" t="s">
        <v>169</v>
      </c>
      <c r="E387" s="234">
        <v>446.6</v>
      </c>
      <c r="F387" s="235"/>
      <c r="G387" s="236">
        <f>ROUND(E387*F387,2)</f>
        <v>0</v>
      </c>
      <c r="H387" s="235"/>
      <c r="I387" s="236">
        <f>ROUND(E387*H387,2)</f>
        <v>0</v>
      </c>
      <c r="J387" s="235"/>
      <c r="K387" s="236">
        <f>ROUND(E387*J387,2)</f>
        <v>0</v>
      </c>
      <c r="L387" s="236">
        <v>15</v>
      </c>
      <c r="M387" s="236">
        <f>G387*(1+L387/100)</f>
        <v>0</v>
      </c>
      <c r="N387" s="234">
        <v>0</v>
      </c>
      <c r="O387" s="234">
        <f>ROUND(E387*N387,2)</f>
        <v>0</v>
      </c>
      <c r="P387" s="234">
        <v>1E-3</v>
      </c>
      <c r="Q387" s="234">
        <f>ROUND(E387*P387,2)</f>
        <v>0.45</v>
      </c>
      <c r="R387" s="236" t="s">
        <v>472</v>
      </c>
      <c r="S387" s="236" t="s">
        <v>133</v>
      </c>
      <c r="T387" s="237" t="s">
        <v>133</v>
      </c>
      <c r="U387" s="222">
        <v>0.255</v>
      </c>
      <c r="V387" s="222">
        <f>ROUND(E387*U387,2)</f>
        <v>113.88</v>
      </c>
      <c r="W387" s="222"/>
      <c r="X387" s="222" t="s">
        <v>147</v>
      </c>
      <c r="Y387" s="222" t="s">
        <v>136</v>
      </c>
      <c r="Z387" s="212"/>
      <c r="AA387" s="212"/>
      <c r="AB387" s="212"/>
      <c r="AC387" s="212"/>
      <c r="AD387" s="212"/>
      <c r="AE387" s="212"/>
      <c r="AF387" s="212"/>
      <c r="AG387" s="212" t="s">
        <v>148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2" x14ac:dyDescent="0.2">
      <c r="A388" s="219"/>
      <c r="B388" s="220"/>
      <c r="C388" s="259" t="s">
        <v>506</v>
      </c>
      <c r="D388" s="245"/>
      <c r="E388" s="246">
        <v>31.3</v>
      </c>
      <c r="F388" s="222"/>
      <c r="G388" s="222"/>
      <c r="H388" s="222"/>
      <c r="I388" s="222"/>
      <c r="J388" s="222"/>
      <c r="K388" s="222"/>
      <c r="L388" s="222"/>
      <c r="M388" s="222"/>
      <c r="N388" s="221"/>
      <c r="O388" s="221"/>
      <c r="P388" s="221"/>
      <c r="Q388" s="221"/>
      <c r="R388" s="222"/>
      <c r="S388" s="222"/>
      <c r="T388" s="222"/>
      <c r="U388" s="222"/>
      <c r="V388" s="222"/>
      <c r="W388" s="222"/>
      <c r="X388" s="222"/>
      <c r="Y388" s="222"/>
      <c r="Z388" s="212"/>
      <c r="AA388" s="212"/>
      <c r="AB388" s="212"/>
      <c r="AC388" s="212"/>
      <c r="AD388" s="212"/>
      <c r="AE388" s="212"/>
      <c r="AF388" s="212"/>
      <c r="AG388" s="212" t="s">
        <v>151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3" x14ac:dyDescent="0.2">
      <c r="A389" s="219"/>
      <c r="B389" s="220"/>
      <c r="C389" s="259" t="s">
        <v>507</v>
      </c>
      <c r="D389" s="245"/>
      <c r="E389" s="246">
        <v>29.5</v>
      </c>
      <c r="F389" s="222"/>
      <c r="G389" s="222"/>
      <c r="H389" s="222"/>
      <c r="I389" s="222"/>
      <c r="J389" s="222"/>
      <c r="K389" s="222"/>
      <c r="L389" s="222"/>
      <c r="M389" s="222"/>
      <c r="N389" s="221"/>
      <c r="O389" s="221"/>
      <c r="P389" s="221"/>
      <c r="Q389" s="221"/>
      <c r="R389" s="222"/>
      <c r="S389" s="222"/>
      <c r="T389" s="222"/>
      <c r="U389" s="222"/>
      <c r="V389" s="222"/>
      <c r="W389" s="222"/>
      <c r="X389" s="222"/>
      <c r="Y389" s="222"/>
      <c r="Z389" s="212"/>
      <c r="AA389" s="212"/>
      <c r="AB389" s="212"/>
      <c r="AC389" s="212"/>
      <c r="AD389" s="212"/>
      <c r="AE389" s="212"/>
      <c r="AF389" s="212"/>
      <c r="AG389" s="212" t="s">
        <v>151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3" x14ac:dyDescent="0.2">
      <c r="A390" s="219"/>
      <c r="B390" s="220"/>
      <c r="C390" s="259" t="s">
        <v>508</v>
      </c>
      <c r="D390" s="245"/>
      <c r="E390" s="246">
        <v>29.4</v>
      </c>
      <c r="F390" s="222"/>
      <c r="G390" s="222"/>
      <c r="H390" s="222"/>
      <c r="I390" s="222"/>
      <c r="J390" s="222"/>
      <c r="K390" s="222"/>
      <c r="L390" s="222"/>
      <c r="M390" s="222"/>
      <c r="N390" s="221"/>
      <c r="O390" s="221"/>
      <c r="P390" s="221"/>
      <c r="Q390" s="221"/>
      <c r="R390" s="222"/>
      <c r="S390" s="222"/>
      <c r="T390" s="222"/>
      <c r="U390" s="222"/>
      <c r="V390" s="222"/>
      <c r="W390" s="222"/>
      <c r="X390" s="222"/>
      <c r="Y390" s="222"/>
      <c r="Z390" s="212"/>
      <c r="AA390" s="212"/>
      <c r="AB390" s="212"/>
      <c r="AC390" s="212"/>
      <c r="AD390" s="212"/>
      <c r="AE390" s="212"/>
      <c r="AF390" s="212"/>
      <c r="AG390" s="212" t="s">
        <v>151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3" x14ac:dyDescent="0.2">
      <c r="A391" s="219"/>
      <c r="B391" s="220"/>
      <c r="C391" s="259" t="s">
        <v>509</v>
      </c>
      <c r="D391" s="245"/>
      <c r="E391" s="246">
        <v>28.8</v>
      </c>
      <c r="F391" s="222"/>
      <c r="G391" s="222"/>
      <c r="H391" s="222"/>
      <c r="I391" s="222"/>
      <c r="J391" s="222"/>
      <c r="K391" s="222"/>
      <c r="L391" s="222"/>
      <c r="M391" s="222"/>
      <c r="N391" s="221"/>
      <c r="O391" s="221"/>
      <c r="P391" s="221"/>
      <c r="Q391" s="221"/>
      <c r="R391" s="222"/>
      <c r="S391" s="222"/>
      <c r="T391" s="222"/>
      <c r="U391" s="222"/>
      <c r="V391" s="222"/>
      <c r="W391" s="222"/>
      <c r="X391" s="222"/>
      <c r="Y391" s="222"/>
      <c r="Z391" s="212"/>
      <c r="AA391" s="212"/>
      <c r="AB391" s="212"/>
      <c r="AC391" s="212"/>
      <c r="AD391" s="212"/>
      <c r="AE391" s="212"/>
      <c r="AF391" s="212"/>
      <c r="AG391" s="212" t="s">
        <v>151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3" x14ac:dyDescent="0.2">
      <c r="A392" s="219"/>
      <c r="B392" s="220"/>
      <c r="C392" s="259" t="s">
        <v>510</v>
      </c>
      <c r="D392" s="245"/>
      <c r="E392" s="246">
        <v>29</v>
      </c>
      <c r="F392" s="222"/>
      <c r="G392" s="222"/>
      <c r="H392" s="222"/>
      <c r="I392" s="222"/>
      <c r="J392" s="222"/>
      <c r="K392" s="222"/>
      <c r="L392" s="222"/>
      <c r="M392" s="222"/>
      <c r="N392" s="221"/>
      <c r="O392" s="221"/>
      <c r="P392" s="221"/>
      <c r="Q392" s="221"/>
      <c r="R392" s="222"/>
      <c r="S392" s="222"/>
      <c r="T392" s="222"/>
      <c r="U392" s="222"/>
      <c r="V392" s="222"/>
      <c r="W392" s="222"/>
      <c r="X392" s="222"/>
      <c r="Y392" s="222"/>
      <c r="Z392" s="212"/>
      <c r="AA392" s="212"/>
      <c r="AB392" s="212"/>
      <c r="AC392" s="212"/>
      <c r="AD392" s="212"/>
      <c r="AE392" s="212"/>
      <c r="AF392" s="212"/>
      <c r="AG392" s="212" t="s">
        <v>151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3" x14ac:dyDescent="0.2">
      <c r="A393" s="219"/>
      <c r="B393" s="220"/>
      <c r="C393" s="259" t="s">
        <v>511</v>
      </c>
      <c r="D393" s="245"/>
      <c r="E393" s="246">
        <v>32.200000000000003</v>
      </c>
      <c r="F393" s="222"/>
      <c r="G393" s="222"/>
      <c r="H393" s="222"/>
      <c r="I393" s="222"/>
      <c r="J393" s="222"/>
      <c r="K393" s="222"/>
      <c r="L393" s="222"/>
      <c r="M393" s="222"/>
      <c r="N393" s="221"/>
      <c r="O393" s="221"/>
      <c r="P393" s="221"/>
      <c r="Q393" s="221"/>
      <c r="R393" s="222"/>
      <c r="S393" s="222"/>
      <c r="T393" s="222"/>
      <c r="U393" s="222"/>
      <c r="V393" s="222"/>
      <c r="W393" s="222"/>
      <c r="X393" s="222"/>
      <c r="Y393" s="222"/>
      <c r="Z393" s="212"/>
      <c r="AA393" s="212"/>
      <c r="AB393" s="212"/>
      <c r="AC393" s="212"/>
      <c r="AD393" s="212"/>
      <c r="AE393" s="212"/>
      <c r="AF393" s="212"/>
      <c r="AG393" s="212" t="s">
        <v>151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2">
      <c r="A394" s="219"/>
      <c r="B394" s="220"/>
      <c r="C394" s="259" t="s">
        <v>512</v>
      </c>
      <c r="D394" s="245"/>
      <c r="E394" s="246">
        <v>33.4</v>
      </c>
      <c r="F394" s="222"/>
      <c r="G394" s="222"/>
      <c r="H394" s="222"/>
      <c r="I394" s="222"/>
      <c r="J394" s="222"/>
      <c r="K394" s="222"/>
      <c r="L394" s="222"/>
      <c r="M394" s="222"/>
      <c r="N394" s="221"/>
      <c r="O394" s="221"/>
      <c r="P394" s="221"/>
      <c r="Q394" s="221"/>
      <c r="R394" s="222"/>
      <c r="S394" s="222"/>
      <c r="T394" s="222"/>
      <c r="U394" s="222"/>
      <c r="V394" s="222"/>
      <c r="W394" s="222"/>
      <c r="X394" s="222"/>
      <c r="Y394" s="222"/>
      <c r="Z394" s="212"/>
      <c r="AA394" s="212"/>
      <c r="AB394" s="212"/>
      <c r="AC394" s="212"/>
      <c r="AD394" s="212"/>
      <c r="AE394" s="212"/>
      <c r="AF394" s="212"/>
      <c r="AG394" s="212" t="s">
        <v>151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3" x14ac:dyDescent="0.2">
      <c r="A395" s="219"/>
      <c r="B395" s="220"/>
      <c r="C395" s="259" t="s">
        <v>513</v>
      </c>
      <c r="D395" s="245"/>
      <c r="E395" s="246">
        <v>30.2</v>
      </c>
      <c r="F395" s="222"/>
      <c r="G395" s="222"/>
      <c r="H395" s="222"/>
      <c r="I395" s="222"/>
      <c r="J395" s="222"/>
      <c r="K395" s="222"/>
      <c r="L395" s="222"/>
      <c r="M395" s="222"/>
      <c r="N395" s="221"/>
      <c r="O395" s="221"/>
      <c r="P395" s="221"/>
      <c r="Q395" s="221"/>
      <c r="R395" s="222"/>
      <c r="S395" s="222"/>
      <c r="T395" s="222"/>
      <c r="U395" s="222"/>
      <c r="V395" s="222"/>
      <c r="W395" s="222"/>
      <c r="X395" s="222"/>
      <c r="Y395" s="222"/>
      <c r="Z395" s="212"/>
      <c r="AA395" s="212"/>
      <c r="AB395" s="212"/>
      <c r="AC395" s="212"/>
      <c r="AD395" s="212"/>
      <c r="AE395" s="212"/>
      <c r="AF395" s="212"/>
      <c r="AG395" s="212" t="s">
        <v>151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3" x14ac:dyDescent="0.2">
      <c r="A396" s="219"/>
      <c r="B396" s="220"/>
      <c r="C396" s="259" t="s">
        <v>514</v>
      </c>
      <c r="D396" s="245"/>
      <c r="E396" s="246">
        <v>36.200000000000003</v>
      </c>
      <c r="F396" s="222"/>
      <c r="G396" s="222"/>
      <c r="H396" s="222"/>
      <c r="I396" s="222"/>
      <c r="J396" s="222"/>
      <c r="K396" s="222"/>
      <c r="L396" s="222"/>
      <c r="M396" s="222"/>
      <c r="N396" s="221"/>
      <c r="O396" s="221"/>
      <c r="P396" s="221"/>
      <c r="Q396" s="221"/>
      <c r="R396" s="222"/>
      <c r="S396" s="222"/>
      <c r="T396" s="222"/>
      <c r="U396" s="222"/>
      <c r="V396" s="222"/>
      <c r="W396" s="222"/>
      <c r="X396" s="222"/>
      <c r="Y396" s="222"/>
      <c r="Z396" s="212"/>
      <c r="AA396" s="212"/>
      <c r="AB396" s="212"/>
      <c r="AC396" s="212"/>
      <c r="AD396" s="212"/>
      <c r="AE396" s="212"/>
      <c r="AF396" s="212"/>
      <c r="AG396" s="212" t="s">
        <v>151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2">
      <c r="A397" s="219"/>
      <c r="B397" s="220"/>
      <c r="C397" s="259" t="s">
        <v>515</v>
      </c>
      <c r="D397" s="245"/>
      <c r="E397" s="246">
        <v>22.1</v>
      </c>
      <c r="F397" s="222"/>
      <c r="G397" s="222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22"/>
      <c r="Z397" s="212"/>
      <c r="AA397" s="212"/>
      <c r="AB397" s="212"/>
      <c r="AC397" s="212"/>
      <c r="AD397" s="212"/>
      <c r="AE397" s="212"/>
      <c r="AF397" s="212"/>
      <c r="AG397" s="212" t="s">
        <v>151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2">
      <c r="A398" s="219"/>
      <c r="B398" s="220"/>
      <c r="C398" s="259" t="s">
        <v>516</v>
      </c>
      <c r="D398" s="245"/>
      <c r="E398" s="246">
        <v>26.6</v>
      </c>
      <c r="F398" s="222"/>
      <c r="G398" s="222"/>
      <c r="H398" s="222"/>
      <c r="I398" s="222"/>
      <c r="J398" s="222"/>
      <c r="K398" s="222"/>
      <c r="L398" s="222"/>
      <c r="M398" s="222"/>
      <c r="N398" s="221"/>
      <c r="O398" s="221"/>
      <c r="P398" s="221"/>
      <c r="Q398" s="221"/>
      <c r="R398" s="222"/>
      <c r="S398" s="222"/>
      <c r="T398" s="222"/>
      <c r="U398" s="222"/>
      <c r="V398" s="222"/>
      <c r="W398" s="222"/>
      <c r="X398" s="222"/>
      <c r="Y398" s="222"/>
      <c r="Z398" s="212"/>
      <c r="AA398" s="212"/>
      <c r="AB398" s="212"/>
      <c r="AC398" s="212"/>
      <c r="AD398" s="212"/>
      <c r="AE398" s="212"/>
      <c r="AF398" s="212"/>
      <c r="AG398" s="212" t="s">
        <v>151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3" x14ac:dyDescent="0.2">
      <c r="A399" s="219"/>
      <c r="B399" s="220"/>
      <c r="C399" s="259" t="s">
        <v>517</v>
      </c>
      <c r="D399" s="245"/>
      <c r="E399" s="246">
        <v>27.5</v>
      </c>
      <c r="F399" s="222"/>
      <c r="G399" s="222"/>
      <c r="H399" s="222"/>
      <c r="I399" s="222"/>
      <c r="J399" s="222"/>
      <c r="K399" s="222"/>
      <c r="L399" s="222"/>
      <c r="M399" s="222"/>
      <c r="N399" s="221"/>
      <c r="O399" s="221"/>
      <c r="P399" s="221"/>
      <c r="Q399" s="221"/>
      <c r="R399" s="222"/>
      <c r="S399" s="222"/>
      <c r="T399" s="222"/>
      <c r="U399" s="222"/>
      <c r="V399" s="222"/>
      <c r="W399" s="222"/>
      <c r="X399" s="222"/>
      <c r="Y399" s="222"/>
      <c r="Z399" s="212"/>
      <c r="AA399" s="212"/>
      <c r="AB399" s="212"/>
      <c r="AC399" s="212"/>
      <c r="AD399" s="212"/>
      <c r="AE399" s="212"/>
      <c r="AF399" s="212"/>
      <c r="AG399" s="212" t="s">
        <v>151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3" x14ac:dyDescent="0.2">
      <c r="A400" s="219"/>
      <c r="B400" s="220"/>
      <c r="C400" s="259" t="s">
        <v>518</v>
      </c>
      <c r="D400" s="245"/>
      <c r="E400" s="246">
        <v>30.5</v>
      </c>
      <c r="F400" s="222"/>
      <c r="G400" s="222"/>
      <c r="H400" s="222"/>
      <c r="I400" s="222"/>
      <c r="J400" s="222"/>
      <c r="K400" s="222"/>
      <c r="L400" s="222"/>
      <c r="M400" s="222"/>
      <c r="N400" s="221"/>
      <c r="O400" s="221"/>
      <c r="P400" s="221"/>
      <c r="Q400" s="221"/>
      <c r="R400" s="222"/>
      <c r="S400" s="222"/>
      <c r="T400" s="222"/>
      <c r="U400" s="222"/>
      <c r="V400" s="222"/>
      <c r="W400" s="222"/>
      <c r="X400" s="222"/>
      <c r="Y400" s="222"/>
      <c r="Z400" s="212"/>
      <c r="AA400" s="212"/>
      <c r="AB400" s="212"/>
      <c r="AC400" s="212"/>
      <c r="AD400" s="212"/>
      <c r="AE400" s="212"/>
      <c r="AF400" s="212"/>
      <c r="AG400" s="212" t="s">
        <v>151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3" x14ac:dyDescent="0.2">
      <c r="A401" s="219"/>
      <c r="B401" s="220"/>
      <c r="C401" s="259" t="s">
        <v>519</v>
      </c>
      <c r="D401" s="245"/>
      <c r="E401" s="246">
        <v>31</v>
      </c>
      <c r="F401" s="222"/>
      <c r="G401" s="222"/>
      <c r="H401" s="222"/>
      <c r="I401" s="222"/>
      <c r="J401" s="222"/>
      <c r="K401" s="222"/>
      <c r="L401" s="222"/>
      <c r="M401" s="222"/>
      <c r="N401" s="221"/>
      <c r="O401" s="221"/>
      <c r="P401" s="221"/>
      <c r="Q401" s="221"/>
      <c r="R401" s="222"/>
      <c r="S401" s="222"/>
      <c r="T401" s="222"/>
      <c r="U401" s="222"/>
      <c r="V401" s="222"/>
      <c r="W401" s="222"/>
      <c r="X401" s="222"/>
      <c r="Y401" s="222"/>
      <c r="Z401" s="212"/>
      <c r="AA401" s="212"/>
      <c r="AB401" s="212"/>
      <c r="AC401" s="212"/>
      <c r="AD401" s="212"/>
      <c r="AE401" s="212"/>
      <c r="AF401" s="212"/>
      <c r="AG401" s="212" t="s">
        <v>151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3" x14ac:dyDescent="0.2">
      <c r="A402" s="219"/>
      <c r="B402" s="220"/>
      <c r="C402" s="259" t="s">
        <v>520</v>
      </c>
      <c r="D402" s="245"/>
      <c r="E402" s="246">
        <v>28.9</v>
      </c>
      <c r="F402" s="222"/>
      <c r="G402" s="222"/>
      <c r="H402" s="222"/>
      <c r="I402" s="222"/>
      <c r="J402" s="222"/>
      <c r="K402" s="222"/>
      <c r="L402" s="222"/>
      <c r="M402" s="222"/>
      <c r="N402" s="221"/>
      <c r="O402" s="221"/>
      <c r="P402" s="221"/>
      <c r="Q402" s="221"/>
      <c r="R402" s="222"/>
      <c r="S402" s="222"/>
      <c r="T402" s="222"/>
      <c r="U402" s="222"/>
      <c r="V402" s="222"/>
      <c r="W402" s="222"/>
      <c r="X402" s="222"/>
      <c r="Y402" s="222"/>
      <c r="Z402" s="212"/>
      <c r="AA402" s="212"/>
      <c r="AB402" s="212"/>
      <c r="AC402" s="212"/>
      <c r="AD402" s="212"/>
      <c r="AE402" s="212"/>
      <c r="AF402" s="212"/>
      <c r="AG402" s="212" t="s">
        <v>151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x14ac:dyDescent="0.2">
      <c r="A403" s="224" t="s">
        <v>128</v>
      </c>
      <c r="B403" s="225" t="s">
        <v>93</v>
      </c>
      <c r="C403" s="239" t="s">
        <v>94</v>
      </c>
      <c r="D403" s="226"/>
      <c r="E403" s="227"/>
      <c r="F403" s="228"/>
      <c r="G403" s="228">
        <f>SUMIF(AG404:AG420,"&lt;&gt;NOR",G404:G420)</f>
        <v>0</v>
      </c>
      <c r="H403" s="228"/>
      <c r="I403" s="228">
        <f>SUM(I404:I420)</f>
        <v>0</v>
      </c>
      <c r="J403" s="228"/>
      <c r="K403" s="228">
        <f>SUM(K404:K420)</f>
        <v>0</v>
      </c>
      <c r="L403" s="228"/>
      <c r="M403" s="228">
        <f>SUM(M404:M420)</f>
        <v>0</v>
      </c>
      <c r="N403" s="227"/>
      <c r="O403" s="227">
        <f>SUM(O404:O420)</f>
        <v>0</v>
      </c>
      <c r="P403" s="227"/>
      <c r="Q403" s="227">
        <f>SUM(Q404:Q420)</f>
        <v>0</v>
      </c>
      <c r="R403" s="228"/>
      <c r="S403" s="228"/>
      <c r="T403" s="229"/>
      <c r="U403" s="223"/>
      <c r="V403" s="223">
        <f>SUM(V404:V420)</f>
        <v>40.909999999999997</v>
      </c>
      <c r="W403" s="223"/>
      <c r="X403" s="223"/>
      <c r="Y403" s="223"/>
      <c r="AG403" t="s">
        <v>129</v>
      </c>
    </row>
    <row r="404" spans="1:60" outlineLevel="1" x14ac:dyDescent="0.2">
      <c r="A404" s="231">
        <v>34</v>
      </c>
      <c r="B404" s="232" t="s">
        <v>521</v>
      </c>
      <c r="C404" s="240" t="s">
        <v>522</v>
      </c>
      <c r="D404" s="233" t="s">
        <v>169</v>
      </c>
      <c r="E404" s="234">
        <v>533.5</v>
      </c>
      <c r="F404" s="235"/>
      <c r="G404" s="236">
        <f>ROUND(E404*F404,2)</f>
        <v>0</v>
      </c>
      <c r="H404" s="235"/>
      <c r="I404" s="236">
        <f>ROUND(E404*H404,2)</f>
        <v>0</v>
      </c>
      <c r="J404" s="235"/>
      <c r="K404" s="236">
        <f>ROUND(E404*J404,2)</f>
        <v>0</v>
      </c>
      <c r="L404" s="236">
        <v>15</v>
      </c>
      <c r="M404" s="236">
        <f>G404*(1+L404/100)</f>
        <v>0</v>
      </c>
      <c r="N404" s="234">
        <v>0</v>
      </c>
      <c r="O404" s="234">
        <f>ROUND(E404*N404,2)</f>
        <v>0</v>
      </c>
      <c r="P404" s="234">
        <v>0</v>
      </c>
      <c r="Q404" s="234">
        <f>ROUND(E404*P404,2)</f>
        <v>0</v>
      </c>
      <c r="R404" s="236" t="s">
        <v>523</v>
      </c>
      <c r="S404" s="236" t="s">
        <v>133</v>
      </c>
      <c r="T404" s="237" t="s">
        <v>133</v>
      </c>
      <c r="U404" s="222">
        <v>7.6679999999999998E-2</v>
      </c>
      <c r="V404" s="222">
        <f>ROUND(E404*U404,2)</f>
        <v>40.909999999999997</v>
      </c>
      <c r="W404" s="222"/>
      <c r="X404" s="222" t="s">
        <v>147</v>
      </c>
      <c r="Y404" s="222" t="s">
        <v>136</v>
      </c>
      <c r="Z404" s="212"/>
      <c r="AA404" s="212"/>
      <c r="AB404" s="212"/>
      <c r="AC404" s="212"/>
      <c r="AD404" s="212"/>
      <c r="AE404" s="212"/>
      <c r="AF404" s="212"/>
      <c r="AG404" s="212" t="s">
        <v>148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2" x14ac:dyDescent="0.2">
      <c r="A405" s="219"/>
      <c r="B405" s="220"/>
      <c r="C405" s="259" t="s">
        <v>524</v>
      </c>
      <c r="D405" s="245"/>
      <c r="E405" s="246"/>
      <c r="F405" s="222"/>
      <c r="G405" s="222"/>
      <c r="H405" s="222"/>
      <c r="I405" s="222"/>
      <c r="J405" s="222"/>
      <c r="K405" s="222"/>
      <c r="L405" s="222"/>
      <c r="M405" s="222"/>
      <c r="N405" s="221"/>
      <c r="O405" s="221"/>
      <c r="P405" s="221"/>
      <c r="Q405" s="221"/>
      <c r="R405" s="222"/>
      <c r="S405" s="222"/>
      <c r="T405" s="222"/>
      <c r="U405" s="222"/>
      <c r="V405" s="222"/>
      <c r="W405" s="222"/>
      <c r="X405" s="222"/>
      <c r="Y405" s="222"/>
      <c r="Z405" s="212"/>
      <c r="AA405" s="212"/>
      <c r="AB405" s="212"/>
      <c r="AC405" s="212"/>
      <c r="AD405" s="212"/>
      <c r="AE405" s="212"/>
      <c r="AF405" s="212"/>
      <c r="AG405" s="212" t="s">
        <v>151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2">
      <c r="A406" s="219"/>
      <c r="B406" s="220"/>
      <c r="C406" s="259" t="s">
        <v>171</v>
      </c>
      <c r="D406" s="245"/>
      <c r="E406" s="246">
        <v>37.1</v>
      </c>
      <c r="F406" s="222"/>
      <c r="G406" s="222"/>
      <c r="H406" s="222"/>
      <c r="I406" s="222"/>
      <c r="J406" s="222"/>
      <c r="K406" s="222"/>
      <c r="L406" s="222"/>
      <c r="M406" s="222"/>
      <c r="N406" s="221"/>
      <c r="O406" s="221"/>
      <c r="P406" s="221"/>
      <c r="Q406" s="221"/>
      <c r="R406" s="222"/>
      <c r="S406" s="222"/>
      <c r="T406" s="222"/>
      <c r="U406" s="222"/>
      <c r="V406" s="222"/>
      <c r="W406" s="222"/>
      <c r="X406" s="222"/>
      <c r="Y406" s="222"/>
      <c r="Z406" s="212"/>
      <c r="AA406" s="212"/>
      <c r="AB406" s="212"/>
      <c r="AC406" s="212"/>
      <c r="AD406" s="212"/>
      <c r="AE406" s="212"/>
      <c r="AF406" s="212"/>
      <c r="AG406" s="212" t="s">
        <v>151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2">
      <c r="A407" s="219"/>
      <c r="B407" s="220"/>
      <c r="C407" s="259" t="s">
        <v>172</v>
      </c>
      <c r="D407" s="245"/>
      <c r="E407" s="246">
        <v>35.200000000000003</v>
      </c>
      <c r="F407" s="222"/>
      <c r="G407" s="222"/>
      <c r="H407" s="222"/>
      <c r="I407" s="222"/>
      <c r="J407" s="222"/>
      <c r="K407" s="222"/>
      <c r="L407" s="222"/>
      <c r="M407" s="222"/>
      <c r="N407" s="221"/>
      <c r="O407" s="221"/>
      <c r="P407" s="221"/>
      <c r="Q407" s="221"/>
      <c r="R407" s="222"/>
      <c r="S407" s="222"/>
      <c r="T407" s="222"/>
      <c r="U407" s="222"/>
      <c r="V407" s="222"/>
      <c r="W407" s="222"/>
      <c r="X407" s="222"/>
      <c r="Y407" s="222"/>
      <c r="Z407" s="212"/>
      <c r="AA407" s="212"/>
      <c r="AB407" s="212"/>
      <c r="AC407" s="212"/>
      <c r="AD407" s="212"/>
      <c r="AE407" s="212"/>
      <c r="AF407" s="212"/>
      <c r="AG407" s="212" t="s">
        <v>151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3" x14ac:dyDescent="0.2">
      <c r="A408" s="219"/>
      <c r="B408" s="220"/>
      <c r="C408" s="259" t="s">
        <v>173</v>
      </c>
      <c r="D408" s="245"/>
      <c r="E408" s="246">
        <v>35.1</v>
      </c>
      <c r="F408" s="222"/>
      <c r="G408" s="222"/>
      <c r="H408" s="222"/>
      <c r="I408" s="222"/>
      <c r="J408" s="222"/>
      <c r="K408" s="222"/>
      <c r="L408" s="222"/>
      <c r="M408" s="222"/>
      <c r="N408" s="221"/>
      <c r="O408" s="221"/>
      <c r="P408" s="221"/>
      <c r="Q408" s="221"/>
      <c r="R408" s="222"/>
      <c r="S408" s="222"/>
      <c r="T408" s="222"/>
      <c r="U408" s="222"/>
      <c r="V408" s="222"/>
      <c r="W408" s="222"/>
      <c r="X408" s="222"/>
      <c r="Y408" s="222"/>
      <c r="Z408" s="212"/>
      <c r="AA408" s="212"/>
      <c r="AB408" s="212"/>
      <c r="AC408" s="212"/>
      <c r="AD408" s="212"/>
      <c r="AE408" s="212"/>
      <c r="AF408" s="212"/>
      <c r="AG408" s="212" t="s">
        <v>151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3" x14ac:dyDescent="0.2">
      <c r="A409" s="219"/>
      <c r="B409" s="220"/>
      <c r="C409" s="259" t="s">
        <v>174</v>
      </c>
      <c r="D409" s="245"/>
      <c r="E409" s="246">
        <v>34.6</v>
      </c>
      <c r="F409" s="222"/>
      <c r="G409" s="222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22"/>
      <c r="Z409" s="212"/>
      <c r="AA409" s="212"/>
      <c r="AB409" s="212"/>
      <c r="AC409" s="212"/>
      <c r="AD409" s="212"/>
      <c r="AE409" s="212"/>
      <c r="AF409" s="212"/>
      <c r="AG409" s="212" t="s">
        <v>151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3" x14ac:dyDescent="0.2">
      <c r="A410" s="219"/>
      <c r="B410" s="220"/>
      <c r="C410" s="259" t="s">
        <v>175</v>
      </c>
      <c r="D410" s="245"/>
      <c r="E410" s="246">
        <v>34.5</v>
      </c>
      <c r="F410" s="222"/>
      <c r="G410" s="222"/>
      <c r="H410" s="222"/>
      <c r="I410" s="222"/>
      <c r="J410" s="222"/>
      <c r="K410" s="222"/>
      <c r="L410" s="222"/>
      <c r="M410" s="222"/>
      <c r="N410" s="221"/>
      <c r="O410" s="221"/>
      <c r="P410" s="221"/>
      <c r="Q410" s="221"/>
      <c r="R410" s="222"/>
      <c r="S410" s="222"/>
      <c r="T410" s="222"/>
      <c r="U410" s="222"/>
      <c r="V410" s="222"/>
      <c r="W410" s="222"/>
      <c r="X410" s="222"/>
      <c r="Y410" s="222"/>
      <c r="Z410" s="212"/>
      <c r="AA410" s="212"/>
      <c r="AB410" s="212"/>
      <c r="AC410" s="212"/>
      <c r="AD410" s="212"/>
      <c r="AE410" s="212"/>
      <c r="AF410" s="212"/>
      <c r="AG410" s="212" t="s">
        <v>151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3" x14ac:dyDescent="0.2">
      <c r="A411" s="219"/>
      <c r="B411" s="220"/>
      <c r="C411" s="259" t="s">
        <v>176</v>
      </c>
      <c r="D411" s="245"/>
      <c r="E411" s="246">
        <v>37.9</v>
      </c>
      <c r="F411" s="222"/>
      <c r="G411" s="222"/>
      <c r="H411" s="222"/>
      <c r="I411" s="222"/>
      <c r="J411" s="222"/>
      <c r="K411" s="222"/>
      <c r="L411" s="222"/>
      <c r="M411" s="222"/>
      <c r="N411" s="221"/>
      <c r="O411" s="221"/>
      <c r="P411" s="221"/>
      <c r="Q411" s="221"/>
      <c r="R411" s="222"/>
      <c r="S411" s="222"/>
      <c r="T411" s="222"/>
      <c r="U411" s="222"/>
      <c r="V411" s="222"/>
      <c r="W411" s="222"/>
      <c r="X411" s="222"/>
      <c r="Y411" s="222"/>
      <c r="Z411" s="212"/>
      <c r="AA411" s="212"/>
      <c r="AB411" s="212"/>
      <c r="AC411" s="212"/>
      <c r="AD411" s="212"/>
      <c r="AE411" s="212"/>
      <c r="AF411" s="212"/>
      <c r="AG411" s="212" t="s">
        <v>151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3" x14ac:dyDescent="0.2">
      <c r="A412" s="219"/>
      <c r="B412" s="220"/>
      <c r="C412" s="259" t="s">
        <v>177</v>
      </c>
      <c r="D412" s="245"/>
      <c r="E412" s="246">
        <v>39</v>
      </c>
      <c r="F412" s="222"/>
      <c r="G412" s="222"/>
      <c r="H412" s="222"/>
      <c r="I412" s="222"/>
      <c r="J412" s="222"/>
      <c r="K412" s="222"/>
      <c r="L412" s="222"/>
      <c r="M412" s="222"/>
      <c r="N412" s="221"/>
      <c r="O412" s="221"/>
      <c r="P412" s="221"/>
      <c r="Q412" s="221"/>
      <c r="R412" s="222"/>
      <c r="S412" s="222"/>
      <c r="T412" s="222"/>
      <c r="U412" s="222"/>
      <c r="V412" s="222"/>
      <c r="W412" s="222"/>
      <c r="X412" s="222"/>
      <c r="Y412" s="222"/>
      <c r="Z412" s="212"/>
      <c r="AA412" s="212"/>
      <c r="AB412" s="212"/>
      <c r="AC412" s="212"/>
      <c r="AD412" s="212"/>
      <c r="AE412" s="212"/>
      <c r="AF412" s="212"/>
      <c r="AG412" s="212" t="s">
        <v>151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3" x14ac:dyDescent="0.2">
      <c r="A413" s="219"/>
      <c r="B413" s="220"/>
      <c r="C413" s="259" t="s">
        <v>178</v>
      </c>
      <c r="D413" s="245"/>
      <c r="E413" s="246">
        <v>36.299999999999997</v>
      </c>
      <c r="F413" s="222"/>
      <c r="G413" s="222"/>
      <c r="H413" s="222"/>
      <c r="I413" s="222"/>
      <c r="J413" s="222"/>
      <c r="K413" s="222"/>
      <c r="L413" s="222"/>
      <c r="M413" s="222"/>
      <c r="N413" s="221"/>
      <c r="O413" s="221"/>
      <c r="P413" s="221"/>
      <c r="Q413" s="221"/>
      <c r="R413" s="222"/>
      <c r="S413" s="222"/>
      <c r="T413" s="222"/>
      <c r="U413" s="222"/>
      <c r="V413" s="222"/>
      <c r="W413" s="222"/>
      <c r="X413" s="222"/>
      <c r="Y413" s="222"/>
      <c r="Z413" s="212"/>
      <c r="AA413" s="212"/>
      <c r="AB413" s="212"/>
      <c r="AC413" s="212"/>
      <c r="AD413" s="212"/>
      <c r="AE413" s="212"/>
      <c r="AF413" s="212"/>
      <c r="AG413" s="212" t="s">
        <v>151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3" x14ac:dyDescent="0.2">
      <c r="A414" s="219"/>
      <c r="B414" s="220"/>
      <c r="C414" s="259" t="s">
        <v>179</v>
      </c>
      <c r="D414" s="245"/>
      <c r="E414" s="246">
        <v>43.2</v>
      </c>
      <c r="F414" s="222"/>
      <c r="G414" s="222"/>
      <c r="H414" s="222"/>
      <c r="I414" s="222"/>
      <c r="J414" s="222"/>
      <c r="K414" s="222"/>
      <c r="L414" s="222"/>
      <c r="M414" s="222"/>
      <c r="N414" s="221"/>
      <c r="O414" s="221"/>
      <c r="P414" s="221"/>
      <c r="Q414" s="221"/>
      <c r="R414" s="222"/>
      <c r="S414" s="222"/>
      <c r="T414" s="222"/>
      <c r="U414" s="222"/>
      <c r="V414" s="222"/>
      <c r="W414" s="222"/>
      <c r="X414" s="222"/>
      <c r="Y414" s="222"/>
      <c r="Z414" s="212"/>
      <c r="AA414" s="212"/>
      <c r="AB414" s="212"/>
      <c r="AC414" s="212"/>
      <c r="AD414" s="212"/>
      <c r="AE414" s="212"/>
      <c r="AF414" s="212"/>
      <c r="AG414" s="212" t="s">
        <v>151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3" x14ac:dyDescent="0.2">
      <c r="A415" s="219"/>
      <c r="B415" s="220"/>
      <c r="C415" s="259" t="s">
        <v>180</v>
      </c>
      <c r="D415" s="245"/>
      <c r="E415" s="246">
        <v>27.1</v>
      </c>
      <c r="F415" s="222"/>
      <c r="G415" s="222"/>
      <c r="H415" s="222"/>
      <c r="I415" s="222"/>
      <c r="J415" s="222"/>
      <c r="K415" s="222"/>
      <c r="L415" s="222"/>
      <c r="M415" s="222"/>
      <c r="N415" s="221"/>
      <c r="O415" s="221"/>
      <c r="P415" s="221"/>
      <c r="Q415" s="221"/>
      <c r="R415" s="222"/>
      <c r="S415" s="222"/>
      <c r="T415" s="222"/>
      <c r="U415" s="222"/>
      <c r="V415" s="222"/>
      <c r="W415" s="222"/>
      <c r="X415" s="222"/>
      <c r="Y415" s="222"/>
      <c r="Z415" s="212"/>
      <c r="AA415" s="212"/>
      <c r="AB415" s="212"/>
      <c r="AC415" s="212"/>
      <c r="AD415" s="212"/>
      <c r="AE415" s="212"/>
      <c r="AF415" s="212"/>
      <c r="AG415" s="212" t="s">
        <v>151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3" x14ac:dyDescent="0.2">
      <c r="A416" s="219"/>
      <c r="B416" s="220"/>
      <c r="C416" s="259" t="s">
        <v>181</v>
      </c>
      <c r="D416" s="245"/>
      <c r="E416" s="246">
        <v>32.1</v>
      </c>
      <c r="F416" s="222"/>
      <c r="G416" s="222"/>
      <c r="H416" s="222"/>
      <c r="I416" s="222"/>
      <c r="J416" s="222"/>
      <c r="K416" s="222"/>
      <c r="L416" s="222"/>
      <c r="M416" s="222"/>
      <c r="N416" s="221"/>
      <c r="O416" s="221"/>
      <c r="P416" s="221"/>
      <c r="Q416" s="221"/>
      <c r="R416" s="222"/>
      <c r="S416" s="222"/>
      <c r="T416" s="222"/>
      <c r="U416" s="222"/>
      <c r="V416" s="222"/>
      <c r="W416" s="222"/>
      <c r="X416" s="222"/>
      <c r="Y416" s="222"/>
      <c r="Z416" s="212"/>
      <c r="AA416" s="212"/>
      <c r="AB416" s="212"/>
      <c r="AC416" s="212"/>
      <c r="AD416" s="212"/>
      <c r="AE416" s="212"/>
      <c r="AF416" s="212"/>
      <c r="AG416" s="212" t="s">
        <v>151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3" x14ac:dyDescent="0.2">
      <c r="A417" s="219"/>
      <c r="B417" s="220"/>
      <c r="C417" s="259" t="s">
        <v>182</v>
      </c>
      <c r="D417" s="245"/>
      <c r="E417" s="246">
        <v>33.6</v>
      </c>
      <c r="F417" s="222"/>
      <c r="G417" s="222"/>
      <c r="H417" s="222"/>
      <c r="I417" s="222"/>
      <c r="J417" s="222"/>
      <c r="K417" s="222"/>
      <c r="L417" s="222"/>
      <c r="M417" s="222"/>
      <c r="N417" s="221"/>
      <c r="O417" s="221"/>
      <c r="P417" s="221"/>
      <c r="Q417" s="221"/>
      <c r="R417" s="222"/>
      <c r="S417" s="222"/>
      <c r="T417" s="222"/>
      <c r="U417" s="222"/>
      <c r="V417" s="222"/>
      <c r="W417" s="222"/>
      <c r="X417" s="222"/>
      <c r="Y417" s="222"/>
      <c r="Z417" s="212"/>
      <c r="AA417" s="212"/>
      <c r="AB417" s="212"/>
      <c r="AC417" s="212"/>
      <c r="AD417" s="212"/>
      <c r="AE417" s="212"/>
      <c r="AF417" s="212"/>
      <c r="AG417" s="212" t="s">
        <v>151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3" x14ac:dyDescent="0.2">
      <c r="A418" s="219"/>
      <c r="B418" s="220"/>
      <c r="C418" s="259" t="s">
        <v>183</v>
      </c>
      <c r="D418" s="245"/>
      <c r="E418" s="246">
        <v>36.6</v>
      </c>
      <c r="F418" s="222"/>
      <c r="G418" s="222"/>
      <c r="H418" s="222"/>
      <c r="I418" s="222"/>
      <c r="J418" s="222"/>
      <c r="K418" s="222"/>
      <c r="L418" s="222"/>
      <c r="M418" s="222"/>
      <c r="N418" s="221"/>
      <c r="O418" s="221"/>
      <c r="P418" s="221"/>
      <c r="Q418" s="221"/>
      <c r="R418" s="222"/>
      <c r="S418" s="222"/>
      <c r="T418" s="222"/>
      <c r="U418" s="222"/>
      <c r="V418" s="222"/>
      <c r="W418" s="222"/>
      <c r="X418" s="222"/>
      <c r="Y418" s="222"/>
      <c r="Z418" s="212"/>
      <c r="AA418" s="212"/>
      <c r="AB418" s="212"/>
      <c r="AC418" s="212"/>
      <c r="AD418" s="212"/>
      <c r="AE418" s="212"/>
      <c r="AF418" s="212"/>
      <c r="AG418" s="212" t="s">
        <v>151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3" x14ac:dyDescent="0.2">
      <c r="A419" s="219"/>
      <c r="B419" s="220"/>
      <c r="C419" s="259" t="s">
        <v>184</v>
      </c>
      <c r="D419" s="245"/>
      <c r="E419" s="246">
        <v>36.9</v>
      </c>
      <c r="F419" s="222"/>
      <c r="G419" s="222"/>
      <c r="H419" s="222"/>
      <c r="I419" s="222"/>
      <c r="J419" s="222"/>
      <c r="K419" s="222"/>
      <c r="L419" s="222"/>
      <c r="M419" s="222"/>
      <c r="N419" s="221"/>
      <c r="O419" s="221"/>
      <c r="P419" s="221"/>
      <c r="Q419" s="221"/>
      <c r="R419" s="222"/>
      <c r="S419" s="222"/>
      <c r="T419" s="222"/>
      <c r="U419" s="222"/>
      <c r="V419" s="222"/>
      <c r="W419" s="222"/>
      <c r="X419" s="222"/>
      <c r="Y419" s="222"/>
      <c r="Z419" s="212"/>
      <c r="AA419" s="212"/>
      <c r="AB419" s="212"/>
      <c r="AC419" s="212"/>
      <c r="AD419" s="212"/>
      <c r="AE419" s="212"/>
      <c r="AF419" s="212"/>
      <c r="AG419" s="212" t="s">
        <v>151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3" x14ac:dyDescent="0.2">
      <c r="A420" s="219"/>
      <c r="B420" s="220"/>
      <c r="C420" s="259" t="s">
        <v>185</v>
      </c>
      <c r="D420" s="245"/>
      <c r="E420" s="246">
        <v>34.299999999999997</v>
      </c>
      <c r="F420" s="222"/>
      <c r="G420" s="222"/>
      <c r="H420" s="222"/>
      <c r="I420" s="222"/>
      <c r="J420" s="222"/>
      <c r="K420" s="222"/>
      <c r="L420" s="222"/>
      <c r="M420" s="222"/>
      <c r="N420" s="221"/>
      <c r="O420" s="221"/>
      <c r="P420" s="221"/>
      <c r="Q420" s="221"/>
      <c r="R420" s="222"/>
      <c r="S420" s="222"/>
      <c r="T420" s="222"/>
      <c r="U420" s="222"/>
      <c r="V420" s="222"/>
      <c r="W420" s="222"/>
      <c r="X420" s="222"/>
      <c r="Y420" s="222"/>
      <c r="Z420" s="212"/>
      <c r="AA420" s="212"/>
      <c r="AB420" s="212"/>
      <c r="AC420" s="212"/>
      <c r="AD420" s="212"/>
      <c r="AE420" s="212"/>
      <c r="AF420" s="212"/>
      <c r="AG420" s="212" t="s">
        <v>151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x14ac:dyDescent="0.2">
      <c r="A421" s="224" t="s">
        <v>128</v>
      </c>
      <c r="B421" s="225" t="s">
        <v>95</v>
      </c>
      <c r="C421" s="239" t="s">
        <v>96</v>
      </c>
      <c r="D421" s="226"/>
      <c r="E421" s="227"/>
      <c r="F421" s="228"/>
      <c r="G421" s="228">
        <f>SUMIF(AG422:AG431,"&lt;&gt;NOR",G422:G431)</f>
        <v>0</v>
      </c>
      <c r="H421" s="228"/>
      <c r="I421" s="228">
        <f>SUM(I422:I431)</f>
        <v>0</v>
      </c>
      <c r="J421" s="228"/>
      <c r="K421" s="228">
        <f>SUM(K422:K431)</f>
        <v>0</v>
      </c>
      <c r="L421" s="228"/>
      <c r="M421" s="228">
        <f>SUM(M422:M431)</f>
        <v>0</v>
      </c>
      <c r="N421" s="227"/>
      <c r="O421" s="227">
        <f>SUM(O422:O431)</f>
        <v>0</v>
      </c>
      <c r="P421" s="227"/>
      <c r="Q421" s="227">
        <f>SUM(Q422:Q431)</f>
        <v>0</v>
      </c>
      <c r="R421" s="228"/>
      <c r="S421" s="228"/>
      <c r="T421" s="229"/>
      <c r="U421" s="223"/>
      <c r="V421" s="223">
        <f>SUM(V422:V431)</f>
        <v>186.89999999999998</v>
      </c>
      <c r="W421" s="223"/>
      <c r="X421" s="223"/>
      <c r="Y421" s="223"/>
      <c r="AG421" t="s">
        <v>129</v>
      </c>
    </row>
    <row r="422" spans="1:60" outlineLevel="1" x14ac:dyDescent="0.2">
      <c r="A422" s="231">
        <v>35</v>
      </c>
      <c r="B422" s="232" t="s">
        <v>525</v>
      </c>
      <c r="C422" s="240" t="s">
        <v>526</v>
      </c>
      <c r="D422" s="233" t="s">
        <v>407</v>
      </c>
      <c r="E422" s="234">
        <v>106.98156</v>
      </c>
      <c r="F422" s="235"/>
      <c r="G422" s="236">
        <f>ROUND(E422*F422,2)</f>
        <v>0</v>
      </c>
      <c r="H422" s="235"/>
      <c r="I422" s="236">
        <f>ROUND(E422*H422,2)</f>
        <v>0</v>
      </c>
      <c r="J422" s="235"/>
      <c r="K422" s="236">
        <f>ROUND(E422*J422,2)</f>
        <v>0</v>
      </c>
      <c r="L422" s="236">
        <v>15</v>
      </c>
      <c r="M422" s="236">
        <f>G422*(1+L422/100)</f>
        <v>0</v>
      </c>
      <c r="N422" s="234">
        <v>0</v>
      </c>
      <c r="O422" s="234">
        <f>ROUND(E422*N422,2)</f>
        <v>0</v>
      </c>
      <c r="P422" s="234">
        <v>0</v>
      </c>
      <c r="Q422" s="234">
        <f>ROUND(E422*P422,2)</f>
        <v>0</v>
      </c>
      <c r="R422" s="236" t="s">
        <v>211</v>
      </c>
      <c r="S422" s="236" t="s">
        <v>133</v>
      </c>
      <c r="T422" s="237" t="s">
        <v>133</v>
      </c>
      <c r="U422" s="222">
        <v>0.49</v>
      </c>
      <c r="V422" s="222">
        <f>ROUND(E422*U422,2)</f>
        <v>52.42</v>
      </c>
      <c r="W422" s="222"/>
      <c r="X422" s="222" t="s">
        <v>527</v>
      </c>
      <c r="Y422" s="222" t="s">
        <v>136</v>
      </c>
      <c r="Z422" s="212"/>
      <c r="AA422" s="212"/>
      <c r="AB422" s="212"/>
      <c r="AC422" s="212"/>
      <c r="AD422" s="212"/>
      <c r="AE422" s="212"/>
      <c r="AF422" s="212"/>
      <c r="AG422" s="212" t="s">
        <v>528</v>
      </c>
      <c r="AH422" s="212"/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2" x14ac:dyDescent="0.2">
      <c r="A423" s="219"/>
      <c r="B423" s="220"/>
      <c r="C423" s="241" t="s">
        <v>529</v>
      </c>
      <c r="D423" s="238"/>
      <c r="E423" s="238"/>
      <c r="F423" s="238"/>
      <c r="G423" s="238"/>
      <c r="H423" s="222"/>
      <c r="I423" s="222"/>
      <c r="J423" s="222"/>
      <c r="K423" s="222"/>
      <c r="L423" s="222"/>
      <c r="M423" s="222"/>
      <c r="N423" s="221"/>
      <c r="O423" s="221"/>
      <c r="P423" s="221"/>
      <c r="Q423" s="221"/>
      <c r="R423" s="222"/>
      <c r="S423" s="222"/>
      <c r="T423" s="222"/>
      <c r="U423" s="222"/>
      <c r="V423" s="222"/>
      <c r="W423" s="222"/>
      <c r="X423" s="222"/>
      <c r="Y423" s="222"/>
      <c r="Z423" s="212"/>
      <c r="AA423" s="212"/>
      <c r="AB423" s="212"/>
      <c r="AC423" s="212"/>
      <c r="AD423" s="212"/>
      <c r="AE423" s="212"/>
      <c r="AF423" s="212"/>
      <c r="AG423" s="212" t="s">
        <v>139</v>
      </c>
      <c r="AH423" s="212"/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31">
        <v>36</v>
      </c>
      <c r="B424" s="232" t="s">
        <v>530</v>
      </c>
      <c r="C424" s="240" t="s">
        <v>531</v>
      </c>
      <c r="D424" s="233" t="s">
        <v>407</v>
      </c>
      <c r="E424" s="234">
        <v>1497.7418399999999</v>
      </c>
      <c r="F424" s="235"/>
      <c r="G424" s="236">
        <f>ROUND(E424*F424,2)</f>
        <v>0</v>
      </c>
      <c r="H424" s="235"/>
      <c r="I424" s="236">
        <f>ROUND(E424*H424,2)</f>
        <v>0</v>
      </c>
      <c r="J424" s="235"/>
      <c r="K424" s="236">
        <f>ROUND(E424*J424,2)</f>
        <v>0</v>
      </c>
      <c r="L424" s="236">
        <v>15</v>
      </c>
      <c r="M424" s="236">
        <f>G424*(1+L424/100)</f>
        <v>0</v>
      </c>
      <c r="N424" s="234">
        <v>0</v>
      </c>
      <c r="O424" s="234">
        <f>ROUND(E424*N424,2)</f>
        <v>0</v>
      </c>
      <c r="P424" s="234">
        <v>0</v>
      </c>
      <c r="Q424" s="234">
        <f>ROUND(E424*P424,2)</f>
        <v>0</v>
      </c>
      <c r="R424" s="236" t="s">
        <v>211</v>
      </c>
      <c r="S424" s="236" t="s">
        <v>133</v>
      </c>
      <c r="T424" s="237" t="s">
        <v>133</v>
      </c>
      <c r="U424" s="222">
        <v>0</v>
      </c>
      <c r="V424" s="222">
        <f>ROUND(E424*U424,2)</f>
        <v>0</v>
      </c>
      <c r="W424" s="222"/>
      <c r="X424" s="222" t="s">
        <v>147</v>
      </c>
      <c r="Y424" s="222" t="s">
        <v>136</v>
      </c>
      <c r="Z424" s="212"/>
      <c r="AA424" s="212"/>
      <c r="AB424" s="212"/>
      <c r="AC424" s="212"/>
      <c r="AD424" s="212"/>
      <c r="AE424" s="212"/>
      <c r="AF424" s="212"/>
      <c r="AG424" s="212" t="s">
        <v>148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2" x14ac:dyDescent="0.2">
      <c r="A425" s="219"/>
      <c r="B425" s="220"/>
      <c r="C425" s="259" t="s">
        <v>532</v>
      </c>
      <c r="D425" s="245"/>
      <c r="E425" s="246">
        <v>1497.7418399999999</v>
      </c>
      <c r="F425" s="222"/>
      <c r="G425" s="222"/>
      <c r="H425" s="222"/>
      <c r="I425" s="222"/>
      <c r="J425" s="222"/>
      <c r="K425" s="222"/>
      <c r="L425" s="222"/>
      <c r="M425" s="222"/>
      <c r="N425" s="221"/>
      <c r="O425" s="221"/>
      <c r="P425" s="221"/>
      <c r="Q425" s="221"/>
      <c r="R425" s="222"/>
      <c r="S425" s="222"/>
      <c r="T425" s="222"/>
      <c r="U425" s="222"/>
      <c r="V425" s="222"/>
      <c r="W425" s="222"/>
      <c r="X425" s="222"/>
      <c r="Y425" s="222"/>
      <c r="Z425" s="212"/>
      <c r="AA425" s="212"/>
      <c r="AB425" s="212"/>
      <c r="AC425" s="212"/>
      <c r="AD425" s="212"/>
      <c r="AE425" s="212"/>
      <c r="AF425" s="212"/>
      <c r="AG425" s="212" t="s">
        <v>151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 x14ac:dyDescent="0.2">
      <c r="A426" s="252">
        <v>37</v>
      </c>
      <c r="B426" s="253" t="s">
        <v>533</v>
      </c>
      <c r="C426" s="264" t="s">
        <v>534</v>
      </c>
      <c r="D426" s="254" t="s">
        <v>407</v>
      </c>
      <c r="E426" s="255">
        <v>106.98156</v>
      </c>
      <c r="F426" s="256"/>
      <c r="G426" s="257">
        <f>ROUND(E426*F426,2)</f>
        <v>0</v>
      </c>
      <c r="H426" s="256"/>
      <c r="I426" s="257">
        <f>ROUND(E426*H426,2)</f>
        <v>0</v>
      </c>
      <c r="J426" s="256"/>
      <c r="K426" s="257">
        <f>ROUND(E426*J426,2)</f>
        <v>0</v>
      </c>
      <c r="L426" s="257">
        <v>15</v>
      </c>
      <c r="M426" s="257">
        <f>G426*(1+L426/100)</f>
        <v>0</v>
      </c>
      <c r="N426" s="255">
        <v>0</v>
      </c>
      <c r="O426" s="255">
        <f>ROUND(E426*N426,2)</f>
        <v>0</v>
      </c>
      <c r="P426" s="255">
        <v>0</v>
      </c>
      <c r="Q426" s="255">
        <f>ROUND(E426*P426,2)</f>
        <v>0</v>
      </c>
      <c r="R426" s="257" t="s">
        <v>211</v>
      </c>
      <c r="S426" s="257" t="s">
        <v>133</v>
      </c>
      <c r="T426" s="258" t="s">
        <v>133</v>
      </c>
      <c r="U426" s="222">
        <v>0.94199999999999995</v>
      </c>
      <c r="V426" s="222">
        <f>ROUND(E426*U426,2)</f>
        <v>100.78</v>
      </c>
      <c r="W426" s="222"/>
      <c r="X426" s="222" t="s">
        <v>527</v>
      </c>
      <c r="Y426" s="222" t="s">
        <v>136</v>
      </c>
      <c r="Z426" s="212"/>
      <c r="AA426" s="212"/>
      <c r="AB426" s="212"/>
      <c r="AC426" s="212"/>
      <c r="AD426" s="212"/>
      <c r="AE426" s="212"/>
      <c r="AF426" s="212"/>
      <c r="AG426" s="212" t="s">
        <v>528</v>
      </c>
      <c r="AH426" s="212"/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ht="22.5" outlineLevel="1" x14ac:dyDescent="0.2">
      <c r="A427" s="231">
        <v>38</v>
      </c>
      <c r="B427" s="232" t="s">
        <v>535</v>
      </c>
      <c r="C427" s="240" t="s">
        <v>536</v>
      </c>
      <c r="D427" s="233" t="s">
        <v>407</v>
      </c>
      <c r="E427" s="234">
        <v>320.94468000000001</v>
      </c>
      <c r="F427" s="235"/>
      <c r="G427" s="236">
        <f>ROUND(E427*F427,2)</f>
        <v>0</v>
      </c>
      <c r="H427" s="235"/>
      <c r="I427" s="236">
        <f>ROUND(E427*H427,2)</f>
        <v>0</v>
      </c>
      <c r="J427" s="235"/>
      <c r="K427" s="236">
        <f>ROUND(E427*J427,2)</f>
        <v>0</v>
      </c>
      <c r="L427" s="236">
        <v>15</v>
      </c>
      <c r="M427" s="236">
        <f>G427*(1+L427/100)</f>
        <v>0</v>
      </c>
      <c r="N427" s="234">
        <v>0</v>
      </c>
      <c r="O427" s="234">
        <f>ROUND(E427*N427,2)</f>
        <v>0</v>
      </c>
      <c r="P427" s="234">
        <v>0</v>
      </c>
      <c r="Q427" s="234">
        <f>ROUND(E427*P427,2)</f>
        <v>0</v>
      </c>
      <c r="R427" s="236" t="s">
        <v>211</v>
      </c>
      <c r="S427" s="236" t="s">
        <v>133</v>
      </c>
      <c r="T427" s="237" t="s">
        <v>133</v>
      </c>
      <c r="U427" s="222">
        <v>0.105</v>
      </c>
      <c r="V427" s="222">
        <f>ROUND(E427*U427,2)</f>
        <v>33.700000000000003</v>
      </c>
      <c r="W427" s="222"/>
      <c r="X427" s="222" t="s">
        <v>147</v>
      </c>
      <c r="Y427" s="222" t="s">
        <v>136</v>
      </c>
      <c r="Z427" s="212"/>
      <c r="AA427" s="212"/>
      <c r="AB427" s="212"/>
      <c r="AC427" s="212"/>
      <c r="AD427" s="212"/>
      <c r="AE427" s="212"/>
      <c r="AF427" s="212"/>
      <c r="AG427" s="212" t="s">
        <v>148</v>
      </c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2" x14ac:dyDescent="0.2">
      <c r="A428" s="219"/>
      <c r="B428" s="220"/>
      <c r="C428" s="259" t="s">
        <v>537</v>
      </c>
      <c r="D428" s="245"/>
      <c r="E428" s="246">
        <v>320.94468000000001</v>
      </c>
      <c r="F428" s="222"/>
      <c r="G428" s="222"/>
      <c r="H428" s="222"/>
      <c r="I428" s="222"/>
      <c r="J428" s="222"/>
      <c r="K428" s="222"/>
      <c r="L428" s="222"/>
      <c r="M428" s="222"/>
      <c r="N428" s="221"/>
      <c r="O428" s="221"/>
      <c r="P428" s="221"/>
      <c r="Q428" s="221"/>
      <c r="R428" s="222"/>
      <c r="S428" s="222"/>
      <c r="T428" s="222"/>
      <c r="U428" s="222"/>
      <c r="V428" s="222"/>
      <c r="W428" s="222"/>
      <c r="X428" s="222"/>
      <c r="Y428" s="222"/>
      <c r="Z428" s="212"/>
      <c r="AA428" s="212"/>
      <c r="AB428" s="212"/>
      <c r="AC428" s="212"/>
      <c r="AD428" s="212"/>
      <c r="AE428" s="212"/>
      <c r="AF428" s="212"/>
      <c r="AG428" s="212" t="s">
        <v>151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ht="22.5" outlineLevel="1" x14ac:dyDescent="0.2">
      <c r="A429" s="231">
        <v>39</v>
      </c>
      <c r="B429" s="232" t="s">
        <v>538</v>
      </c>
      <c r="C429" s="240" t="s">
        <v>539</v>
      </c>
      <c r="D429" s="233" t="s">
        <v>407</v>
      </c>
      <c r="E429" s="234">
        <v>106.98156</v>
      </c>
      <c r="F429" s="235"/>
      <c r="G429" s="236">
        <f>ROUND(E429*F429,2)</f>
        <v>0</v>
      </c>
      <c r="H429" s="235"/>
      <c r="I429" s="236">
        <f>ROUND(E429*H429,2)</f>
        <v>0</v>
      </c>
      <c r="J429" s="235"/>
      <c r="K429" s="236">
        <f>ROUND(E429*J429,2)</f>
        <v>0</v>
      </c>
      <c r="L429" s="236">
        <v>15</v>
      </c>
      <c r="M429" s="236">
        <f>G429*(1+L429/100)</f>
        <v>0</v>
      </c>
      <c r="N429" s="234">
        <v>0</v>
      </c>
      <c r="O429" s="234">
        <f>ROUND(E429*N429,2)</f>
        <v>0</v>
      </c>
      <c r="P429" s="234">
        <v>0</v>
      </c>
      <c r="Q429" s="234">
        <f>ROUND(E429*P429,2)</f>
        <v>0</v>
      </c>
      <c r="R429" s="236" t="s">
        <v>211</v>
      </c>
      <c r="S429" s="236" t="s">
        <v>133</v>
      </c>
      <c r="T429" s="237" t="s">
        <v>133</v>
      </c>
      <c r="U429" s="222">
        <v>0</v>
      </c>
      <c r="V429" s="222">
        <f>ROUND(E429*U429,2)</f>
        <v>0</v>
      </c>
      <c r="W429" s="222"/>
      <c r="X429" s="222" t="s">
        <v>147</v>
      </c>
      <c r="Y429" s="222" t="s">
        <v>136</v>
      </c>
      <c r="Z429" s="212"/>
      <c r="AA429" s="212"/>
      <c r="AB429" s="212"/>
      <c r="AC429" s="212"/>
      <c r="AD429" s="212"/>
      <c r="AE429" s="212"/>
      <c r="AF429" s="212"/>
      <c r="AG429" s="212" t="s">
        <v>148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2" x14ac:dyDescent="0.2">
      <c r="A430" s="219"/>
      <c r="B430" s="220"/>
      <c r="C430" s="259" t="s">
        <v>540</v>
      </c>
      <c r="D430" s="245"/>
      <c r="E430" s="246">
        <v>106.98156</v>
      </c>
      <c r="F430" s="222"/>
      <c r="G430" s="222"/>
      <c r="H430" s="222"/>
      <c r="I430" s="222"/>
      <c r="J430" s="222"/>
      <c r="K430" s="222"/>
      <c r="L430" s="222"/>
      <c r="M430" s="222"/>
      <c r="N430" s="221"/>
      <c r="O430" s="221"/>
      <c r="P430" s="221"/>
      <c r="Q430" s="221"/>
      <c r="R430" s="222"/>
      <c r="S430" s="222"/>
      <c r="T430" s="222"/>
      <c r="U430" s="222"/>
      <c r="V430" s="222"/>
      <c r="W430" s="222"/>
      <c r="X430" s="222"/>
      <c r="Y430" s="222"/>
      <c r="Z430" s="212"/>
      <c r="AA430" s="212"/>
      <c r="AB430" s="212"/>
      <c r="AC430" s="212"/>
      <c r="AD430" s="212"/>
      <c r="AE430" s="212"/>
      <c r="AF430" s="212"/>
      <c r="AG430" s="212" t="s">
        <v>151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ht="22.5" outlineLevel="3" x14ac:dyDescent="0.2">
      <c r="A431" s="219"/>
      <c r="B431" s="220"/>
      <c r="C431" s="259" t="s">
        <v>541</v>
      </c>
      <c r="D431" s="245"/>
      <c r="E431" s="246"/>
      <c r="F431" s="222"/>
      <c r="G431" s="222"/>
      <c r="H431" s="222"/>
      <c r="I431" s="222"/>
      <c r="J431" s="222"/>
      <c r="K431" s="222"/>
      <c r="L431" s="222"/>
      <c r="M431" s="222"/>
      <c r="N431" s="221"/>
      <c r="O431" s="221"/>
      <c r="P431" s="221"/>
      <c r="Q431" s="221"/>
      <c r="R431" s="222"/>
      <c r="S431" s="222"/>
      <c r="T431" s="222"/>
      <c r="U431" s="222"/>
      <c r="V431" s="222"/>
      <c r="W431" s="222"/>
      <c r="X431" s="222"/>
      <c r="Y431" s="222"/>
      <c r="Z431" s="212"/>
      <c r="AA431" s="212"/>
      <c r="AB431" s="212"/>
      <c r="AC431" s="212"/>
      <c r="AD431" s="212"/>
      <c r="AE431" s="212"/>
      <c r="AF431" s="212"/>
      <c r="AG431" s="212" t="s">
        <v>151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x14ac:dyDescent="0.2">
      <c r="A432" s="3"/>
      <c r="B432" s="4"/>
      <c r="C432" s="242"/>
      <c r="D432" s="6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AE432">
        <v>15</v>
      </c>
      <c r="AF432">
        <v>21</v>
      </c>
      <c r="AG432" t="s">
        <v>114</v>
      </c>
    </row>
    <row r="433" spans="1:33" x14ac:dyDescent="0.2">
      <c r="A433" s="215"/>
      <c r="B433" s="216" t="s">
        <v>29</v>
      </c>
      <c r="C433" s="243"/>
      <c r="D433" s="217"/>
      <c r="E433" s="218"/>
      <c r="F433" s="218"/>
      <c r="G433" s="230">
        <f>G8+G27+G45+G66+G265+G267+G274+G278+G317+G320+G339+G403+G421</f>
        <v>0</v>
      </c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AE433">
        <f>SUMIF(L7:L431,AE432,G7:G431)</f>
        <v>0</v>
      </c>
      <c r="AF433">
        <f>SUMIF(L7:L431,AF432,G7:G431)</f>
        <v>0</v>
      </c>
      <c r="AG433" t="s">
        <v>140</v>
      </c>
    </row>
    <row r="434" spans="1:33" x14ac:dyDescent="0.2">
      <c r="C434" s="244"/>
      <c r="D434" s="10"/>
      <c r="AG434" t="s">
        <v>141</v>
      </c>
    </row>
    <row r="435" spans="1:33" x14ac:dyDescent="0.2">
      <c r="D435" s="10"/>
    </row>
    <row r="436" spans="1:33" x14ac:dyDescent="0.2">
      <c r="D436" s="10"/>
    </row>
    <row r="437" spans="1:33" x14ac:dyDescent="0.2">
      <c r="D437" s="10"/>
    </row>
    <row r="438" spans="1:33" x14ac:dyDescent="0.2">
      <c r="D438" s="10"/>
    </row>
    <row r="439" spans="1:33" x14ac:dyDescent="0.2">
      <c r="D439" s="10"/>
    </row>
    <row r="440" spans="1:33" x14ac:dyDescent="0.2">
      <c r="D440" s="10"/>
    </row>
    <row r="441" spans="1:33" x14ac:dyDescent="0.2">
      <c r="D441" s="10"/>
    </row>
    <row r="442" spans="1:33" x14ac:dyDescent="0.2">
      <c r="D442" s="10"/>
    </row>
    <row r="443" spans="1:33" x14ac:dyDescent="0.2">
      <c r="D443" s="10"/>
    </row>
    <row r="444" spans="1:33" x14ac:dyDescent="0.2">
      <c r="D444" s="10"/>
    </row>
    <row r="445" spans="1:33" x14ac:dyDescent="0.2">
      <c r="D445" s="10"/>
    </row>
    <row r="446" spans="1:33" x14ac:dyDescent="0.2">
      <c r="D446" s="10"/>
    </row>
    <row r="447" spans="1:33" x14ac:dyDescent="0.2">
      <c r="D447" s="10"/>
    </row>
    <row r="448" spans="1:33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19">
    <mergeCell ref="C423:G423"/>
    <mergeCell ref="C215:G215"/>
    <mergeCell ref="C269:G269"/>
    <mergeCell ref="C276:G276"/>
    <mergeCell ref="C302:G302"/>
    <mergeCell ref="C305:G305"/>
    <mergeCell ref="C319:G319"/>
    <mergeCell ref="C88:G88"/>
    <mergeCell ref="C105:G105"/>
    <mergeCell ref="C138:G138"/>
    <mergeCell ref="C202:G202"/>
    <mergeCell ref="C210:G210"/>
    <mergeCell ref="C211:G211"/>
    <mergeCell ref="A1:G1"/>
    <mergeCell ref="C2:G2"/>
    <mergeCell ref="C3:G3"/>
    <mergeCell ref="C4:G4"/>
    <mergeCell ref="C10:G10"/>
    <mergeCell ref="C68:G68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1 Pol'!Názvy_tisku</vt:lpstr>
      <vt:lpstr>oadresa</vt:lpstr>
      <vt:lpstr>Stavba!Objednatel</vt:lpstr>
      <vt:lpstr>Stavba!Objekt</vt:lpstr>
      <vt:lpstr>'00 00 Naklady'!Oblast_tisku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2023-04-20T11:48:09Z</dcterms:modified>
</cp:coreProperties>
</file>